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2221\3.4\Financie\Fin opatrenia\"/>
    </mc:Choice>
  </mc:AlternateContent>
  <bookViews>
    <workbookView xWindow="0" yWindow="0" windowWidth="23040" windowHeight="9060"/>
  </bookViews>
  <sheets>
    <sheet name="Výzvy" sheetId="3" r:id="rId1"/>
    <sheet name="Obce, VÚC" sheetId="1" r:id="rId2"/>
  </sheets>
  <definedNames>
    <definedName name="_xlnm._FilterDatabase" localSheetId="1" hidden="1">'Obce, VÚC'!$A$1:$P$209</definedName>
    <definedName name="_xlnm._FilterDatabase" localSheetId="0" hidden="1">Výzvy!$A$1:$O$165</definedName>
    <definedName name="_ftnref1" localSheetId="0">Výzvy!$G$32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1" i="1" l="1"/>
  <c r="A190" i="1"/>
  <c r="A82" i="3"/>
  <c r="A81" i="3"/>
  <c r="H188" i="1" l="1"/>
  <c r="H187" i="1"/>
  <c r="H79" i="3"/>
  <c r="H78" i="3"/>
  <c r="A10" i="1" l="1"/>
  <c r="A11" i="1" s="1"/>
  <c r="A3" i="3"/>
  <c r="A4" i="3" s="1"/>
  <c r="A19" i="1" l="1"/>
  <c r="A27" i="1" s="1"/>
  <c r="A35" i="1" s="1"/>
  <c r="H94" i="1" l="1"/>
  <c r="H87" i="1"/>
  <c r="H22" i="3"/>
  <c r="H23" i="3"/>
  <c r="H25" i="3"/>
  <c r="H78" i="1" l="1"/>
  <c r="H80" i="1"/>
  <c r="H19" i="3"/>
  <c r="A36" i="1" l="1"/>
  <c r="A37" i="1" s="1"/>
  <c r="A45" i="1" s="1"/>
  <c r="A53" i="1" s="1"/>
  <c r="A54" i="1" s="1"/>
  <c r="A62" i="1" s="1"/>
  <c r="A70" i="1" s="1"/>
  <c r="A78" i="1" s="1"/>
  <c r="A80" i="1" s="1"/>
  <c r="A87" i="1" l="1"/>
  <c r="A94" i="1" s="1"/>
  <c r="A101" i="1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08" i="1" l="1"/>
  <c r="A115" i="1" s="1"/>
  <c r="A123" i="1" s="1"/>
  <c r="A131" i="1" s="1"/>
  <c r="A16" i="3"/>
  <c r="A17" i="3" s="1"/>
  <c r="A18" i="3" s="1"/>
  <c r="A19" i="3" s="1"/>
  <c r="A139" i="1" l="1"/>
  <c r="A147" i="1" s="1"/>
  <c r="A148" i="1" s="1"/>
  <c r="A149" i="1" s="1"/>
  <c r="A156" i="1" s="1"/>
  <c r="A20" i="3"/>
  <c r="A21" i="3" s="1"/>
  <c r="A22" i="3" s="1"/>
  <c r="A163" i="1" l="1"/>
  <c r="A23" i="3"/>
  <c r="A24" i="3" s="1"/>
  <c r="A25" i="3" s="1"/>
  <c r="A26" i="3" s="1"/>
  <c r="A165" i="1" l="1"/>
  <c r="A167" i="1" s="1"/>
  <c r="A27" i="3"/>
  <c r="A28" i="3" s="1"/>
  <c r="A29" i="3" s="1"/>
  <c r="A30" i="3" s="1"/>
  <c r="A168" i="1" l="1"/>
  <c r="A175" i="1" s="1"/>
  <c r="A182" i="1" s="1"/>
  <c r="A184" i="1" s="1"/>
  <c r="A31" i="3"/>
  <c r="A32" i="3" l="1"/>
  <c r="A33" i="3" s="1"/>
  <c r="A34" i="3" s="1"/>
  <c r="A35" i="3" s="1"/>
  <c r="A42" i="3" s="1"/>
  <c r="A49" i="3" s="1"/>
  <c r="A50" i="3" l="1"/>
  <c r="A52" i="3" s="1"/>
  <c r="A53" i="3" l="1"/>
  <c r="A186" i="1" l="1"/>
  <c r="A55" i="3"/>
  <c r="A56" i="3" l="1"/>
  <c r="A187" i="1"/>
  <c r="A188" i="1" s="1"/>
  <c r="A189" i="1" l="1"/>
  <c r="A198" i="1" s="1"/>
  <c r="A205" i="1" s="1"/>
  <c r="A206" i="1" s="1"/>
  <c r="A207" i="1" s="1"/>
  <c r="A208" i="1" s="1"/>
  <c r="A209" i="1" s="1"/>
  <c r="A210" i="1" s="1"/>
  <c r="A211" i="1" s="1"/>
  <c r="A213" i="1" s="1"/>
  <c r="A214" i="1" s="1"/>
  <c r="A215" i="1" s="1"/>
  <c r="A216" i="1" s="1"/>
  <c r="A217" i="1" s="1"/>
  <c r="A218" i="1" s="1"/>
  <c r="A221" i="1" s="1"/>
  <c r="A224" i="1" s="1"/>
  <c r="A228" i="1" s="1"/>
  <c r="A229" i="1" s="1"/>
  <c r="A230" i="1" s="1"/>
  <c r="A237" i="1" s="1"/>
  <c r="A244" i="1" s="1"/>
  <c r="A245" i="1" s="1"/>
  <c r="A253" i="1" s="1"/>
  <c r="A261" i="1" s="1"/>
  <c r="A262" i="1" s="1"/>
  <c r="A263" i="1" s="1"/>
  <c r="A264" i="1" s="1"/>
  <c r="A265" i="1" s="1"/>
  <c r="A266" i="1" s="1"/>
  <c r="A267" i="1" s="1"/>
  <c r="A268" i="1" s="1"/>
  <c r="A63" i="3"/>
  <c r="A70" i="3" l="1"/>
  <c r="A72" i="3" s="1"/>
  <c r="A73" i="3" l="1"/>
  <c r="A74" i="3" s="1"/>
  <c r="A75" i="3" s="1"/>
  <c r="A77" i="3" s="1"/>
  <c r="A78" i="3" s="1"/>
  <c r="A79" i="3" s="1"/>
  <c r="A80" i="3" l="1"/>
  <c r="A89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4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</calcChain>
</file>

<file path=xl/sharedStrings.xml><?xml version="1.0" encoding="utf-8"?>
<sst xmlns="http://schemas.openxmlformats.org/spreadsheetml/2006/main" count="2172" uniqueCount="623">
  <si>
    <t>Energetika</t>
  </si>
  <si>
    <t>SIEA</t>
  </si>
  <si>
    <t>VÚC</t>
  </si>
  <si>
    <t>Biodiverzita a zelená infraštruktúra</t>
  </si>
  <si>
    <t>MŽP SR</t>
  </si>
  <si>
    <t>Doprava</t>
  </si>
  <si>
    <t>Podpora verejnej osobnej dopravy s nulovými emisiami</t>
  </si>
  <si>
    <t>PO</t>
  </si>
  <si>
    <t>Obnova budov</t>
  </si>
  <si>
    <t>https://obnovdom.sk/</t>
  </si>
  <si>
    <t>FO, PO</t>
  </si>
  <si>
    <t>https://ispo.planobnovy.sk/app/vyzvy/471669266438860800</t>
  </si>
  <si>
    <t xml:space="preserve">VÚC
</t>
  </si>
  <si>
    <t>MIRRI</t>
  </si>
  <si>
    <t>Obec, VÚC</t>
  </si>
  <si>
    <t>Budovanie nabíjacej infraštruktúry pre elektrické vozidlá - pre podnikateľov (2023)</t>
  </si>
  <si>
    <t>Cieľom výzvy je podpora rozvoja elektromobility v Slovenskej republike formou budovania a rozvoja nabíjacej infraštruktúry</t>
  </si>
  <si>
    <t>Podpora budovania nabíjacej infraštruktúry pre elektrické vozidlá - samospráva (2023)</t>
  </si>
  <si>
    <t>Cieľom výzvy je podpora rozvoja elektromobility v Slovenskej republike formou budovania a rozvoja nabíjacej infraštruktúry.</t>
  </si>
  <si>
    <t>Podpora zariadení na výrobu elektriny zo slnečnej energie</t>
  </si>
  <si>
    <t>Výzva na podporu energetickej efektívnosti a využívania OZE vo verejných budovách</t>
  </si>
  <si>
    <t>Zelená domácnostiam III</t>
  </si>
  <si>
    <t>Predmetom podpory inštalácie malých zariadení na využívanie OZE je poskytnutie finančného
príspevku na inštaláciu malých zariadení na výrobu elektriny alebo tepla z OZE, členených podľa
druhu na:
a) fotovoltické panely (výroba elektriny);
b) veterné turbíny (výroba elektriny);
c) slnečné kolektory (výroba tepla);
d) kotly na spaľovanie biomasy vo forme peliet (výroba tepla);
e) tepelné čerpadlá (výroba tepla).</t>
  </si>
  <si>
    <t>https://zelenadomacnostiam.sk/sk/</t>
  </si>
  <si>
    <t>*Definovanie kategórií/podkategórií, na ktorých financovanie je príslušný zdroj možné využiť – za opatrenia, ktorých realizácia prispeje k zlepšeniu kvality ovzdušia</t>
  </si>
  <si>
    <t xml:space="preserve">** Zameranie výzvy v prípade plánovaných výziev </t>
  </si>
  <si>
    <t>P.č.</t>
  </si>
  <si>
    <t>Opatrenia</t>
  </si>
  <si>
    <t>Žiadateľ</t>
  </si>
  <si>
    <t>Región</t>
  </si>
  <si>
    <t>Stručný popis oprávnených aktivít</t>
  </si>
  <si>
    <t xml:space="preserve">Vyhlasovateľ výzvy </t>
  </si>
  <si>
    <t xml:space="preserve">Program </t>
  </si>
  <si>
    <t>Forma poskytovania finančného zdroja</t>
  </si>
  <si>
    <t>V rámci tejto výzvy sú oprávnenými žiadateľmi fyzické alebo právnické osoby oprávnené na podnikanie podľa § 2 ods. 2 písm. a) až c) Obchodného zákonníka, t. j.:
osoby zapísané v Obchodnom registri,
osoby, ktoré podnikajú na základe živnostenského oprávnenia
osoby, ktoré podnikajú na základe iného než živnostenského oprávnenia podľa osobitných predpisov
ktoré zároveň spĺňajú podmienku, že ich projekt v kroku „short proposal (EIC Accelerator Step 1)“ bol predložený v rámci nástroja EIC Accelerator programu Horizont Európa a získal odporučenie predložiť „full proposal (EIC Accelerator Step 2)“ (t. j. v rámci záverečného výsledku hodnotenia (Evaluation Results/Evaluation Summary Report) získal stanovisko „go“).</t>
  </si>
  <si>
    <t>Podpora vývoja inovatívnych riešení v oblasti dekarbonizácie</t>
  </si>
  <si>
    <t>Účelom výzvy je podpora inovácií v podnikoch prostredníctvom výskumu a vývoja (od úrovne, ktorá zodpovedá úrovni technologickej pripravenosti 4) unikátnych technológií a riešení v oblasti dekarbonizácie v niektorej z nasledovných tematických oblastí:
klimatické vedy a riešenie klimatickej zmeny,
bezuhlíková energetika (energia – skladovanie, zásobovanie, energetické siete a systémy),
elektrifikácia,
vodík, technológie batérií a alternatívne palivá,
čistá, bezpečná, dostupná a inteligentná doprava a mobilita,
nízkoemisné priemyselné procesy a materiály,
biohospodárstvo, udržateľné poľnohospodárstvo a lesné hospodárstvo.</t>
  </si>
  <si>
    <t>https://vaia.gov.sk/sk/2023/10/20/podpora-vyvoja-inovativnych-rieseni-v-oblasti-dekarbonizacie/</t>
  </si>
  <si>
    <t>Výzva zameraná na podporu projektov v oblasti implementácie vodíkových technológií</t>
  </si>
  <si>
    <t>Sanácia environmentálnych záťaží</t>
  </si>
  <si>
    <t>Dunajský nadnárodný program 2021 - 2027 2. výzva</t>
  </si>
  <si>
    <t>Interreg Program dunajského regiónu - Seed Money Facility</t>
  </si>
  <si>
    <t>Podpora investícií do poľnohospodárskych podnikov - fotovoltaika a tepelné čerpadlá</t>
  </si>
  <si>
    <t>Rozvoj prvkov zelenej a modrej infraštruktúry v obciach a mestách</t>
  </si>
  <si>
    <t>Sanácia environmentálnych záťaží - druhá fáza</t>
  </si>
  <si>
    <t>Zabezpečenie prieskumu a monitorovania environmentálnych záťaží</t>
  </si>
  <si>
    <t>Štátna správa</t>
  </si>
  <si>
    <t>Mimovládne organizácie, Podnikatelia, Samospráva, Štátna správa</t>
  </si>
  <si>
    <t>- Ministerstvo životného prostredia Slovenskej republiky
- subjekty, na ktoré prechádza povinnosť odstrániť
environmentálnu záťaž v prípade, ak pôvodca environmentálnej
záťaže zanikol alebo zomrel a nie je možné určiť povinnú osobu
v súlade s princípom znečisťovateľ platí
- Štátny geologický ústav Dionýza Štúra</t>
  </si>
  <si>
    <t>36 859 000,00 €</t>
  </si>
  <si>
    <t>6 084 500,00 €</t>
  </si>
  <si>
    <t>12 200 000 €</t>
  </si>
  <si>
    <t>10 236 000 €</t>
  </si>
  <si>
    <t>30 814 298 €</t>
  </si>
  <si>
    <t>41 360 000 €</t>
  </si>
  <si>
    <t>186 666 723,00 €</t>
  </si>
  <si>
    <t>38 749 913,00 €</t>
  </si>
  <si>
    <t>3 600 000 €</t>
  </si>
  <si>
    <t>8 187 353 €</t>
  </si>
  <si>
    <t>143 000 000 EUR</t>
  </si>
  <si>
    <t>68 983 110,00 €</t>
  </si>
  <si>
    <t>21 129 655,00 €</t>
  </si>
  <si>
    <t>31 322 208,00 €</t>
  </si>
  <si>
    <t>100 %</t>
  </si>
  <si>
    <t>max 100%</t>
  </si>
  <si>
    <t>Vypočítaná individuálne</t>
  </si>
  <si>
    <t>Miera podpory od 30% do 65%</t>
  </si>
  <si>
    <t>miera dotácie do 80%</t>
  </si>
  <si>
    <t>Miera dotácie max 80%</t>
  </si>
  <si>
    <t>Dotácia 80%</t>
  </si>
  <si>
    <t>Dotácia 70%</t>
  </si>
  <si>
    <t>dotácia 100%</t>
  </si>
  <si>
    <t>Dotácia 100%</t>
  </si>
  <si>
    <t>Program Slovensko</t>
  </si>
  <si>
    <t>Plán obnovy a odolnosti</t>
  </si>
  <si>
    <t>Interreg Programme - Danube Region</t>
  </si>
  <si>
    <t>Interreg</t>
  </si>
  <si>
    <t>Celé územie SR</t>
  </si>
  <si>
    <t>Trenčiansky kraj (okresy Prievidza a Partizánske) a Košický kraj (okresy Košice I - IV, Košice-okolie a okres Michalovce)</t>
  </si>
  <si>
    <t>MIRRI SR</t>
  </si>
  <si>
    <t>Úrad vlády SR</t>
  </si>
  <si>
    <t>MH SR</t>
  </si>
  <si>
    <t>Pôdohospodárska platobná agentúra</t>
  </si>
  <si>
    <t>Cieľom výzvy je v územiach definovaných v PST podporiť rozvoj udržateľnej verejnej osobnej dopravy. Podpora je špecificky zameraná na rozvoj dopravy s nulovými emisiami prostredníctvom nákupu batériových elektrických autobusov (elektrobusov) a elektrických autobusov s palivovými článkami (vodíkových autobusov). Zámerom výzvy je umožniť podporu komplexných projektov, ktoré počítajú aj s budovaním infraštruktúry pre alternatívne palivá (elektrických nabíjacích staníc a vodíkových čerpacích staníc) potrebnej pre prevádzkovanie bezemisných autobusov. Zároveň je zámerom umožniť zavádzanie prvkov prispievajúcich k rozvoju inteligentných dopravných systémov prostredníctvom nákupu vybavenia do autobusov. Podpora projektov poskytovaná prostredníctvom výzvy prispeje k:
- dekarbonizácii dopravy a k prechodu na uhlíkovú neutralitu v súlade s Európskou zelenou dohodou a cieľmi EÚ v oblasti znižovania emisií skleníkových plynov;
- znižovaniu závislosti od fosílnych palív;
- zvyšovaniu kvality ovzdušia.</t>
  </si>
  <si>
    <t>Výzva sa zameriava špecificky na podporu rozvoja vodíkových technológií, ktoré sú považované za jednu z prioritných oblastí v oblasti dekarbonizácie ekonomiky a zelenej transformácie. Výzva podporuje projekty v celom výskumnom a inovačnom cykle.</t>
  </si>
  <si>
    <t>Cieľom výzvy je v dotknutých územiach definovaných v PST kompenzovať pokles výroby energie v postupne odstavovaných energetických základniach využívajúcich fosílne palivá prostredníctvom zvýšenia podielu výroby elektrickej energie z obnoviteľných zdrojov energie.
Prostredníctvom výzvy môžu byť podporené veľkokapacitné inštalácie zariadení na výrobu elektriny zo solárnej energie od 1 MWe po 50 MWe s priamym napojením do distribučnej/prenosovej sústavy a zariadenia na uskladňovanie elektrickej energie. Uvedený rozsah zariadenia na výrobu elektriny sa preukazuje inštalovaným výkonom zariadenia ako dodatočná výrobná kapacita v oblasti elektrickej energie.</t>
  </si>
  <si>
    <t>Cieľom výzvy je uskutočnenie sanácie environmentálnych záťaží, pri ktorých zo zákona2 prechádza povinnosť sanácie na štát. Realizáciou sanačných prác v rozsahu hlavnej aktivity projektu sa dosiahne odstránenie a/alebo obmedzenie a/alebo zníženie kontaminácie a s ňou súvisiace riziko pre zdravie človeka a životné prostredie.</t>
  </si>
  <si>
    <t>Výzva je zameraná na prehlbovanie nadnárodnej spolupráce v dunajskom regióne. Pririty a špecifické ciele: 
- Podpora kapacít pre adaptáciu na klimatickú zmenu v dunajskom regióne a zvládania katastrof na nadnárodnej úrovni vo vzťahu k ekologickým rizikám, berúc do úvahy prístupy založené na fungovaní ekosystému
- Udržateľná, integrovaná, nadnárodná správa vôd a sedimentov v povodí Dunaja zabezpečujúca dobrú kvalitu a kvantitu vôd a rovnováhu sedimentov
- Ochrana a zachovanie biodiverzity v ekologických koridoroch a ekoregiónoch nadnárodného významu v dunajskom regióne
- Dostupné, inkluzívne a efektívne trhy práce
- Dostupné a inkluzívne kvalitné služby v oblasti vzdelávania, školení a celoživotného vzdelávania
- Rozšírenie úlohy kultúry a udržateľného cestovného ruchu v hospodárskom vývoji, sociálnej inklúzii a sociálnych inováciách
- Rozšírené inštitucionálne kapacity pre riadenie území a makroregiónu</t>
  </si>
  <si>
    <t>Výzva je zameraná na prehlbovanie nadnárodnej spolupráce v dunajskom regióne. Výzva podporuje environmentálne projekty, posilnenie pracovného trhu a rozvoj kultúry a turizmu</t>
  </si>
  <si>
    <t>Podpora investícií do poľnohospodárskych podnikov konkrétne inštaláciu zariadení využívajúcich obnoviteľné zdroje energie</t>
  </si>
  <si>
    <t>Cieľom výzvy je zlepšovanie energetickej hospodárnosti a obnovy verejných budov a podpora využívania OZE vrátane zariadení, ktoré sú súčasťou systému zásobovania energiou verejných budov.</t>
  </si>
  <si>
    <t xml:space="preserve">
Výzva je určená na podporu projektov, ktorých cieľom je zabezpečiť obyvateľstvu kvalitné životné prostredie v sídlach (posilnenie biodiverzity), a/alebo projektov, ktoré majú aj estetickú funkciu. Ťažisko projektov musí predstavovať tvorba a/alebo posilnenie prvkov zelenej a/alebo modrej infraštruktúry.</t>
  </si>
  <si>
    <t>Cieľom výzvy je podpora druhej fázy projektov, ktoré sú zamerané na uskutočnenie sanácie environmentálnych záťaží, pri ktorých zo zákona prechádza povinnosť sanácie na štát a ktorých prvá fáza bola podporená z Operačného programu Kvalita životného prostredia v programovom období 2014 - 2020, pričom tieto projekty nespĺňajú podmienky na priame poskytnutie príspevku podľa čl. 118a nariadenia o spoločných ustanoveniach .</t>
  </si>
  <si>
    <t>Cieľom výzvy je podporiť prieskum lokalít environmentálnych záťaží a prostredníctvom neho zistiť znečistenie v
horninovom prostredí, podzemnej vode a pôde, ako aj vykonávať monitorovanie v lokalitách environmentálnych záťaží
a zabezpečiť v nich priebežné systematické pozorovanie a vyhodnocovanie miery znečistenia. Účelom výzvy je zistiť
a analyzovať súčasné a potenciálne riziká environmentálnych záťaží vo vzťahu k jednotlivým zložkám životného
prostredia a zdraviu človeka.</t>
  </si>
  <si>
    <t>max. 29 000/1 nabíjací bod</t>
  </si>
  <si>
    <t>na jeden nabíjací bod AC ≥ 11 kW – 3 000 Eur
na jeden nabíjací bod DC ≥ 50 kW – 29 000 Eur</t>
  </si>
  <si>
    <t>N/A</t>
  </si>
  <si>
    <t>200 000 - 2 000 000 €</t>
  </si>
  <si>
    <t>50 000 - 100 000 €</t>
  </si>
  <si>
    <t>max 200 000 €</t>
  </si>
  <si>
    <t>max 5 000 000 €</t>
  </si>
  <si>
    <t>Maximálna výška príspevku na jeden projekt nie je stanovená. Celkové oprávnené výdavky však musia byť vyššie ako 201 tisíc eur</t>
  </si>
  <si>
    <t>30.8.2023</t>
  </si>
  <si>
    <t>Do vyčerpania financií</t>
  </si>
  <si>
    <t>Do vyčerpania finančných prostriedkov</t>
  </si>
  <si>
    <t>https://vaia.gov.sk/wp-content/uploads/2023/04/Vyzva_09I04-03-V01_IPCEI-H2-1.pdf?csrt=7073934456699042832</t>
  </si>
  <si>
    <t>https://www.mhsr.sk/podpora-investicii/plan-obnovy/harmonogram-vyziev/vyzvy-v-komponente-3-planu-obnovy-a-odolnosti/komponent-3-vyzva-na-predkladanie-ziadosti-o-poskytnutie-prostriedkov-mechanizmu-zamerana-na-podporu-budovania-nabijacej-infrastruktury-pre-elektricke-vozidla-pre-uzemnu-samospravu-a-nimi-zriadene-organizacie-kod-vyzvy-03i04-26-v01?csrt=10310548595362049737</t>
  </si>
  <si>
    <t>https://www.danube.vlada.gov.sk/2021-2027/vyzvy/2-vyzva/</t>
  </si>
  <si>
    <t>https://danube.vlada.gov.sk/2021-2027/vyzvy/2021-2027-vyzvy-seed-money-facility/?csrt=2738430384589420058</t>
  </si>
  <si>
    <t>https://www.apa.sk/72-prv-2023/oznmenie-o-zverejnen-vzvy--72-prv-2023-pre-podopatrenie-4-1-podpora-na-investcie-do-ponohospodrskych-podnikov/12376</t>
  </si>
  <si>
    <t>Výskum</t>
  </si>
  <si>
    <t>Envirozáťaže</t>
  </si>
  <si>
    <t>Zelená a modrá infraštruktúra</t>
  </si>
  <si>
    <t>Obec, VÚC, PO</t>
  </si>
  <si>
    <t>FO, PO, malé, stredné a veľké podniky</t>
  </si>
  <si>
    <t>Mimovládne organizácie, Podnikatelia, obec, VÚC, Štátna správa</t>
  </si>
  <si>
    <t>151,6 mil.eur</t>
  </si>
  <si>
    <t>528,2 mil. eur</t>
  </si>
  <si>
    <t xml:space="preserve">1) sociálne alebo zdravotne
znevýhodnená skupina
prijímateľov - 95 % príspevok v maximalnej vyške 15.000,00 € + DPH                                                    2) štandardná skupina
prijímateľov pri úspore primárnej energie na úrovni 30 až 60 %  - 60 % príspevok v maximalnej vyške 14.000,00 € + DPH                                           3) štandardná skupina
prijímateľov pri úspore primárnej energie na úrovni viac ako 60 %  - 60 % príspevok v maximalnej vyške 19.000,00 € + DPH </t>
  </si>
  <si>
    <t>max. 4 370 Eur</t>
  </si>
  <si>
    <t>31.12.2029 alebo do vyčerpania financií</t>
  </si>
  <si>
    <t xml:space="preserve">pozastavená, v marci bude otvorená nová výzva </t>
  </si>
  <si>
    <t>3.Q. 2022</t>
  </si>
  <si>
    <t>domácnosti (FO), spoločenstvo vlastníkov bytov a nebytových priestorov, vlastníci bytov zastúpené správcom</t>
  </si>
  <si>
    <t>OZE</t>
  </si>
  <si>
    <t>Obnov dom</t>
  </si>
  <si>
    <t>Realizácia obnovy rodinných domov v rokoch 2022-26 v počte aspoň 30-tisíc domov zlepšením tepelnotechnických vlastností obvodového plášťa budovy, výmenou neefektívnych zdrojov tepla a teplej vody za vysokoúčinné zariadenia, resp. osadenie nových zariadení využívajúcich obnoviteľné zdroje energie alebo odpadové teplo v rámci vetrania.  Opravnené opatrenia:                                                   1) Skupina opatrení A. zlepšenie tepelno-technických vlastností budovy                                                                                  2) Skupina opatrení B. inštalácia zdroja energie                         3) Skupina opatrení C. zelená strecha                                           4) Skupina opatrení D. akumulačná nádrž na dažďovú vodu 5)Skupina opatrení  E. tieniaca technika – vonkajšie žalúzie 6) Skupina opatrení F. odstránenie azbestu                            7) Sprievodná dokumentácia</t>
  </si>
  <si>
    <t>Program podpory lokálnych komunít</t>
  </si>
  <si>
    <t>Nasadení pre klímu</t>
  </si>
  <si>
    <t>Mením na zeleň</t>
  </si>
  <si>
    <t>Grantový program Pre budúcnosť</t>
  </si>
  <si>
    <t>Dobrý sused</t>
  </si>
  <si>
    <t>Nadácia COOP Jednota</t>
  </si>
  <si>
    <t>Nadácia Tipsport</t>
  </si>
  <si>
    <t>Nadácia ZSE</t>
  </si>
  <si>
    <t>Nadácia Slovenskej sporiteľne</t>
  </si>
  <si>
    <t>SLOVNAFT, a.s.,
a Nadácia Ekopolis</t>
  </si>
  <si>
    <t>NA</t>
  </si>
  <si>
    <t>50 000 €</t>
  </si>
  <si>
    <t>70 000 €</t>
  </si>
  <si>
    <t>250 000 €</t>
  </si>
  <si>
    <t>61 200 €</t>
  </si>
  <si>
    <t>Mimovládne organizácie – občianske združenia, neziskové organizácie poskytujúce všeobecne prospešné služby, nadácie, neinvestičné fondy.
Fyzické osoby / neformálne skupiny a iniciatívy.
Vysoké školy.</t>
  </si>
  <si>
    <t>mimovládne organizácie, centrá voľného času, komunitné centrá, obce a mestá, školy a školské zariadenia pôsobiace v distribučnej oblasti ZSE</t>
  </si>
  <si>
    <t>- občianske združenie, nezisková organizácia poskytujúca všeobecne prospešné služby, nadácia, neinvestičný fond;
− mesto, obec;
− rozpočtová, príspevková organizácia;
− a iné.
Grant nie je určený pre komerčné subjekty a fyzické osoby.</t>
  </si>
  <si>
    <t>• registrované mimovládne neziskové organizácie,
• základné, stredné a materské školy a školské organizácie,
• centrá voľného času a komunitné centrá,
• vyššie uvedené mestské časti a obce.</t>
  </si>
  <si>
    <t>6 000 €</t>
  </si>
  <si>
    <t>5 000 €</t>
  </si>
  <si>
    <t>2 000 €</t>
  </si>
  <si>
    <t>10 000 - 15 000 €</t>
  </si>
  <si>
    <t>4 000 €</t>
  </si>
  <si>
    <t>https://www.coop.sk/sk/projekt/235/program-podpory-lokalnych-komunit</t>
  </si>
  <si>
    <t>https://nadaciatipsport.sk/2024/02/14/startuje-druhe-kolo-grantoveho-programu-nasadeni-pre-klimu/</t>
  </si>
  <si>
    <t>https://nadaciazse.sk/projekt/menim-na-zelen</t>
  </si>
  <si>
    <t>https://www.slsp.sk/sk/nadacia/granty-a-partnerstva/grantovy-program-pre-buducnost</t>
  </si>
  <si>
    <t>https://ekopolis.sk/zivotne-prostredie/dobry-sused</t>
  </si>
  <si>
    <t>Program je v tomto roku výhradne určený pre obyvateľov nasledujúcich mestských častí Bratislavy: Ružinov, Vrakuňa, Podunajské Biskupice, Petržalka a obciach Rovinka, Dunajská Lužná a Most pri Bratislave.</t>
  </si>
  <si>
    <t>ukončená výzva/dotácia</t>
  </si>
  <si>
    <t>plánovaná výzva/dotácia</t>
  </si>
  <si>
    <t>aktuálna výzva/dotácia</t>
  </si>
  <si>
    <t>Obec</t>
  </si>
  <si>
    <r>
      <rPr>
        <sz val="10"/>
        <color theme="1"/>
        <rFont val="Calibri"/>
        <family val="2"/>
      </rPr>
      <t xml:space="preserve">Orgány miestnej samosprávy, vzdelávacie inštitúcie (vrátane škôl a materských škôlok), združenia, nadácie, neziskové organizácie poskytujúce všeobecne prospešné služby a mimovládne organizácie. O grant sa </t>
    </r>
    <r>
      <rPr>
        <u/>
        <sz val="10"/>
        <color theme="1"/>
        <rFont val="Calibri"/>
        <family val="2"/>
      </rPr>
      <t>ne</t>
    </r>
    <r>
      <rPr>
        <sz val="10"/>
        <color theme="1"/>
        <rFont val="Calibri"/>
        <family val="2"/>
      </rPr>
      <t>môžu uchádzať podnikateľské subjekty a iné organizácie tvoriace zisk.</t>
    </r>
  </si>
  <si>
    <t>od 1 500 do 14 500 Eur/1 nabíjací bod</t>
  </si>
  <si>
    <t>obce</t>
  </si>
  <si>
    <t>Budovanie nabíjacej infraštruktúry pre elektrické vozidlá pre obce a VÚC (2023)</t>
  </si>
  <si>
    <t>od 3 000 do 29 000 Eur/1 nabíjací bod</t>
  </si>
  <si>
    <t>https://ispo.planobnovy.sk/app/vyzvy/428115556039569408</t>
  </si>
  <si>
    <t>28.4.2023</t>
  </si>
  <si>
    <t>obce, VÚC</t>
  </si>
  <si>
    <t>MD SR</t>
  </si>
  <si>
    <t>Obnova domov</t>
  </si>
  <si>
    <t>FO</t>
  </si>
  <si>
    <t>KSK, BBSK</t>
  </si>
  <si>
    <t>Podpora obnovy domácností ohrozených energetickou chudobou</t>
  </si>
  <si>
    <t>KSK, obce postihnuté zemetrasením</t>
  </si>
  <si>
    <t>Obnova rodinných domov V. - mimoriadna výzva</t>
  </si>
  <si>
    <t xml:space="preserve">Zlepšenie energetickej hospodárnosti rodinných domov </t>
  </si>
  <si>
    <t>od 18 000 Eur do 22 800 Eur podľa energetickej úspory</t>
  </si>
  <si>
    <t>https://obnovdom.sk/assets/documents/vyzva5/V%C3%BDzva%20%C4%8D.%205.pdf</t>
  </si>
  <si>
    <t>záloha 7 000 Eur</t>
  </si>
  <si>
    <t xml:space="preserve">Obnova rodinných domov VI. </t>
  </si>
  <si>
    <t>VÚC okrem BrSK</t>
  </si>
  <si>
    <t>Rozvoj a posilňovanie udržateľnej, inteligentnej a intermodálnej vnútroštátnej, regionálnej a miestnej mobility odolnej proti zmene klímy vrátane zlepšeného prístupu k TEN-T a cezhraničnej mobility</t>
  </si>
  <si>
    <t>https://eurofondy.gov.sk/wp-content/uploads/2023/12/HMG_2024_v1_pdf_.pdf</t>
  </si>
  <si>
    <t xml:space="preserve">a) mestá a obce, ktoré prevádzkujú dráhovú MHD alebo kde MHD zabezpečujú dopravné podniky so 100 % účasťou mesta ( napr. Košice, Prešov, Žilina a Banská Bystrica),
b) VÚC, mestá a obce, ktoré zabezpečujú dopravu na základe ZoDSVZ s dopravnou spoločnosťou,
c) mestá a obce s vlastníckym vzťahom k infraštruktúre VOD,
d) obchodné spoločnosti – dopravcovia vykonávajúci pravidelnú autobusovú dopravu pre obce, mestá a VÚC na základe ZoDSVZ,
e) Železnice Slovenskej republiky,
f) organizátori dopravy. organizácie zriadené samosprávnym krajom a/alebo mestom za účelom tvorby integrovaného dopravného systému (pozn. vzťahuje sa na subjekty vo vlastníctve objednávateľov dopravy)
</t>
  </si>
  <si>
    <t>Podpora rozvoja udržateľnej mobility mimo BSK (G alokácia MD SR)</t>
  </si>
  <si>
    <t>Podpora udržateľnej multimodálnej mestskej mobility ako súčasti prechodu na hospodárstvo s nulovou bilanciou uhlíka</t>
  </si>
  <si>
    <t>Podpora rozvoja udržateľnej mobility mimo BSK</t>
  </si>
  <si>
    <t xml:space="preserve">a) Hlavné mesto SR Bratislava,
b) Bratislavský samosprávny kraj,
c) Dopravný podnik Bratislava, a. s.,
d) mestá a obce BSK, ktoré zabezpečujú dopravu na základe ZoDSVZ s dopravnou spoločnosťou,
e) obchodné spoločnosti – dopravcovia vykonávajúci pravidelnú autobusovú dopravu pre obce, mestá a VÚC na základe ZoDSVZ,
f) Železnice Slovenskej republiky,
g) organizátori dopravy. organizácie zriadené samosprávnym krajom a/alebo mestom za účelom tvorby integrovaného dopravného systému (pozn. vzťahuje sa na subjekty vo vlastníctve objednávateľov dopravy),
h) mestá a obce s vlastníckym vzťahom k infraštruktúre VOD
</t>
  </si>
  <si>
    <t>miestna a regionálna samospráva,  organizácie zriadené na správu a údržbu regionálnych ciest</t>
  </si>
  <si>
    <t>Odstránenie kľúčových úzkych miest na cestnej infraštruktúre a zlepšenie regionálnej mobility prostredníctvom modernizácie a výstavby ciest II. a III. triedy (opatrenie 3.2.3)
Miestne komunikácie (opatrenie 3.2.4)</t>
  </si>
  <si>
    <t>Investície do regionálnej a miestnej infraštruktúry pre pohybové aktivity, cykloturistiku (opatrenie 5.1.4)
Investície do regionálnej a miestnej infraštruktúry pre pohybové aktivity, cykloturistiku (opatrenie 5.2.4)</t>
  </si>
  <si>
    <t>RSO5.1 - Podpora integrovaného a inkluzívneho sociálneho, hospodárskeho a environmentálneho rozvoja, kultúry, prírodného dedičstva, udržateľného cestovného ruchu a bezpečnosti v mestských oblastiach
RSO5.2 - Podpora integrovaného a inkluzívneho sociálneho, hospodárskeho a environmentálneho miestneho rozvoja, kultúry, prírodného dedičstva, udržateľného cestovného ruchu a bezpečnosti v iných ako mestských oblastiach</t>
  </si>
  <si>
    <t>SAŽP</t>
  </si>
  <si>
    <t>podnikateľský sektor</t>
  </si>
  <si>
    <t>Podpora vyhľadávania, prieskumu a overovania zdrojov geotermálnej energie pre energetické využitie</t>
  </si>
  <si>
    <t>obce z Atlasu rómskych komunít zapojené do NP Rozvojové tímy</t>
  </si>
  <si>
    <t>RSO2.5 - Podpora prístupu k vode a udržateľného vodného hospodárstva
RSO2.6 - Podpora prechodu na obehové hospodárstvo, ktoré efektívne využíva zdroje
RSO3.2 - Rozvoj a posilňovanie udržateľnej, inteligentnej a intermodálnej vnútroštátnej, regionálnej a miestnej mobility odolnej proti zmene klímy vrátane zlepšeného prístupu k TEN-T a cezhraničnej mobility
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</si>
  <si>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súkromní operátori pôsobiaci v intermodálnej preprave, ŽSR</t>
  </si>
  <si>
    <t>Zabezpečenie výstavby a modernizácie terminálov intermodálnej prepravy (EFRR)</t>
  </si>
  <si>
    <t>prevádzkovatelia veľkých a stredných zdrojov znečistenia ovzdušia</t>
  </si>
  <si>
    <t xml:space="preserve">obec, VÚC, PO
</t>
  </si>
  <si>
    <t xml:space="preserve"> KSK, TSK</t>
  </si>
  <si>
    <t>BSK</t>
  </si>
  <si>
    <t>KSK</t>
  </si>
  <si>
    <t>TSK</t>
  </si>
  <si>
    <t xml:space="preserve">BBSK </t>
  </si>
  <si>
    <t>BBSK</t>
  </si>
  <si>
    <t>NSK</t>
  </si>
  <si>
    <t>PSK</t>
  </si>
  <si>
    <t>TTSK</t>
  </si>
  <si>
    <t>ŽSK</t>
  </si>
  <si>
    <t>mimovládne organizácie, centrá voľného času, komunitné centrá, Obec a mestá, školy a školské zariadenia pôsobiace v distribučnej oblasti ZSE</t>
  </si>
  <si>
    <t>Budovanie nabíjacej infraštruktúry pre elektrické vozidlá pre Obec a VÚC (2023)</t>
  </si>
  <si>
    <t xml:space="preserve">a) mestá a Obec, ktoré prevádzkujú dráhovú MHD alebo kde MHD zabezpečujú dopravné podniky so 100 % účasťou mesta ( napr. Košice, Prešov, Žilina a Banská Bystrica),
b) VÚC, mestá a Obec, ktoré zabezpečujú dopravu na základe ZoDSVZ s dopravnou spoločnosťou,
c) mestá a Obec s vlastníckym vzťahom k infraštruktúre VOD,
d) obchodné spoločnosti – dopravcovia vykonávajúci pravidelnú autobusovú dopravu pre Obec, mestá a VÚC na základe ZoDSVZ,
e) Železnice Slovenskej republiky,
f) organizátori dopravy. organizácie zriadené samosprávnym krajom a/alebo mestom za účelom tvorby integrovaného dopravného systému (pozn. vzťahuje sa na subjekty vo vlastníctve objednávateľov dopravy)
</t>
  </si>
  <si>
    <t>• registrované mimovládne neziskové organizácie,
• školy
• centrá voľného času a komunitné centrá,
• vyššie uvedené mestské časti a Obec.</t>
  </si>
  <si>
    <t xml:space="preserve">Termín vyhlásenia výzvy </t>
  </si>
  <si>
    <t>Termín ukončenie výzvy</t>
  </si>
  <si>
    <t>Termín vyhlásenia výzvy</t>
  </si>
  <si>
    <t>Max. výška príspevku/dotácie na 1 užívateľa</t>
  </si>
  <si>
    <t>Alokovaná suma na výzvu</t>
  </si>
  <si>
    <t>Výška spolufinancovania</t>
  </si>
  <si>
    <t>Podmienka u žiadateľa</t>
  </si>
  <si>
    <t>Výzva</t>
  </si>
  <si>
    <t xml:space="preserve"> ktorá je vlastníkom rodinného domu postavenom pred rokom 2013 na základe listu vlastníctva. V prípade viacerých vlastníkov je žiadateľom osoba disponujúca súhlasom všetkých spoluvlastníkov.</t>
  </si>
  <si>
    <t xml:space="preserve">  spoločenstvo vlastníkov bytov a nebytových priestorov, vlastníci bytov zastúpené správcom</t>
  </si>
  <si>
    <t>Bratislava</t>
  </si>
  <si>
    <t>Obec postihnuté zemetrasením</t>
  </si>
  <si>
    <t>ktorá je vlastníkom rodinného domu postavenom pred rokom 2013 na základe listu vlastníctva. V prípade viacerých vlastníkov je žiadateľom osoba disponujúca súhlasom všetkých spoluvlastníkov.</t>
  </si>
  <si>
    <t xml:space="preserve">Podpora rozvoja udržateľnej mobility mimo BSK </t>
  </si>
  <si>
    <t xml:space="preserve"> Výstavba a modernizácia údržbovej základne trolejbusov v Žiline - realizácia - druhá fáza</t>
  </si>
  <si>
    <t>Dopravný podnik mesta Žiliny</t>
  </si>
  <si>
    <t xml:space="preserve">Plán obnovy a odolnosti </t>
  </si>
  <si>
    <t>Rozvoj vidieka SR</t>
  </si>
  <si>
    <t>ÚV SR</t>
  </si>
  <si>
    <t xml:space="preserve">
Uzávierka 3. hodnotiaceho kola bude posledný pracovný deň každého 2. nasledujúceho mesiaca</t>
  </si>
  <si>
    <t>Výstavba a modernizácia ciest II. a III. triedy, výstavba a modernizácia miestnych komunikácií</t>
  </si>
  <si>
    <t>poskytnutie zálohovej platby, predfinancovanie, priebežná platba</t>
  </si>
  <si>
    <t>https://eraportal.sk/horizont-europa/vyzva/safe-resilient-transport-and-smart-mobility-services-for-passengers-and-goods-horizon-cl5-2024-d6-01/</t>
  </si>
  <si>
    <t>Program Horizont Európa</t>
  </si>
  <si>
    <t>EK</t>
  </si>
  <si>
    <t>viacero subjektov, konzorcium</t>
  </si>
  <si>
    <t>Výzva je zamerená na podporu veľkých výskumno inovačných projektov v oblasti mobility a transportu. Cieľom je zvyšovať bezpečnosť, odolnosť tohto odvetvia aj zlepšovanie podmienok pre ekologickú dopravu, cestná, vodná a letecká doprava bezuhlíková.</t>
  </si>
  <si>
    <t>Bezpečná a odolná doprava a služby inteligentnej mobility pre cestujúcich a tovar</t>
  </si>
  <si>
    <r>
      <rPr>
        <b/>
        <sz val="10.5"/>
        <rFont val="Calibri"/>
        <family val="2"/>
        <charset val="238"/>
        <scheme val="minor"/>
      </rPr>
      <t>Integrovaná výzva - Podpora ivestičných aktivít ako komplexného rozvoja obcí z Atlasu rómskych komunít pre obce NP Rozvojové tímy</t>
    </r>
    <r>
      <rPr>
        <sz val="10.5"/>
        <rFont val="Calibri"/>
        <family val="2"/>
        <charset val="238"/>
        <scheme val="minor"/>
      </rPr>
      <t xml:space="preserve">                    
</t>
    </r>
  </si>
  <si>
    <t>poskytnutie zálohovej platby, predfinancovanie, refundácia</t>
  </si>
  <si>
    <t>Dopravný podnik mesta Košice</t>
  </si>
  <si>
    <t>DPMP Trolejbusy - 2F a DPMK MUZ-2F</t>
  </si>
  <si>
    <t>Dopravný podnik mesta Košice, Dopravný podnik mesta Prešov</t>
  </si>
  <si>
    <t>KSK, PSK</t>
  </si>
  <si>
    <t>Nákup trolejbusov DPMP a modernizácia údržbovej základne DPMK</t>
  </si>
  <si>
    <t>0 až 30 % podľa projektu</t>
  </si>
  <si>
    <t>Mesto Košice a Prešov</t>
  </si>
  <si>
    <t>obec</t>
  </si>
  <si>
    <t xml:space="preserve">Mesto Košice </t>
  </si>
  <si>
    <t>Mesto Prešov</t>
  </si>
  <si>
    <t>Dopravný podnik mesta Prešov</t>
  </si>
  <si>
    <t>DPMP Trolejbusy - 2F</t>
  </si>
  <si>
    <t>DPMK MUZ-2F</t>
  </si>
  <si>
    <t>Klimaticky neutrálne a inteligentné mestá</t>
  </si>
  <si>
    <t xml:space="preserve">Podpora pre národné, regionálne a lokálne autority pre implementáciu aktivít Misie Klimaticky neutrálne a inteligentné mestá </t>
  </si>
  <si>
    <t>Cieľom tejto výzvy je posilniť existujúce národné siete v členských štátoch EÚ a pridružených krajinách k Programu Horizont Európa, ako aj povzbudiť a podporiť vytvorenie takýchto štruktúr v krajinách, kde sa tak ešte nestalo, a posilniť ich postavenie ako jasne identifikovateľných národných kontaktných osôb na podporu miest pri dosahovaní ich ambícií v oblasti klimatickej neutrality a súvisiacich cieľov.</t>
  </si>
  <si>
    <t>nie je stanovená, EK len odporúča vo výzve výšku rozpočtu na celý projekt (v tomto prípade 3 mil. EUR)</t>
  </si>
  <si>
    <t>https://eraportal.sk/horizont-europa/vyzva/support-for-national-regional-and-local-authorities-horizon-miss-2024-cit-02/</t>
  </si>
  <si>
    <t>predfinancovanie/paušálne financovanie</t>
  </si>
  <si>
    <t xml:space="preserve">Integrovaná výzva - Podpora ivestičných aktivít ako komplexného rozvoja obcí z Atlasu rómskych komunít pre obce NP Rozvojové tímy                    
</t>
  </si>
  <si>
    <t xml:space="preserve">Cieľom výzvy je etablovať regionálne plánovanie rozvoja udržateľnej energetiky a dekarbonizácie,  zabezpečiť koordináciu a podporu rozvoja udržateľnej energetiky a dekarbonizačného procesu v regiónoch vytvorením 30 energetických centier, a tak prispieť k plneniu národných a regionálnych strategických dokumentov v oblasti energetickej a klimatickej politiky SR a EÚ (najmä Integrovaný národný energetický a klimatický plán na roky 2021 – 2030 (ďalej „INEKP“), Program Slovensko 2021 – 2027 (ďalej „P SK“), programy hospodárskeho rozvoja a sociálneho rozvoja samosprávnych krajov, atď.). Z toho bude 22 regionálnych centier udržateľnej energetiky (ďalej „RCUE“) a 8 krajských energetických centier (ďalej „KEC“). </t>
  </si>
  <si>
    <t>NP Kapacity pre rozvoj udržateľnej energetiky a dekarbonizáciu regiónov</t>
  </si>
  <si>
    <t>Štátna správa (ústredný orgán štátnej správy, ostatné ústredné orgány štátnej správy, orgány štátnej správy s celoštátnou pôsobnosťou, organizácie v ich pôsobnosti, orgán miestnej štátnej správy)</t>
  </si>
  <si>
    <t>Centrálny web link zdroja (v prípade neprelinkovania, skopírujte URL do internetového prehliadača)</t>
  </si>
  <si>
    <t>Podpora dekarbonizácie priemyslu II.</t>
  </si>
  <si>
    <t>Výstavba zariadení na výrobu vodíka elektrolýzou využitím OZE a na jeho uskladnenie 2024</t>
  </si>
  <si>
    <t>Adaptácia na zmenu klímy 2024</t>
  </si>
  <si>
    <t xml:space="preserve">Cieľom výzvy je podpora investícií na ochranu životného prostredia v podobe znižovania emisií skleníkových plynov v odvetviach priemyselnej výroby nákladovo-efektívnym spôsobom </t>
  </si>
  <si>
    <t>Podporené môžu byť projekty zamerané na výstavbu nového zariadenia na výrobu vodíka elektrolýzou využitím OZE s inštalovaným výkonom rovným alebo väčším ako 0,05 MW. Súčasťou zariadenia na výrobu vodíka elektrolýzou využitím OZE môže byť aj zariadenie na uskladnenie vodíka vyrobeného výlučne v tomto zariadení. Pri vyhodnocovaní žiadostí bude hlavným kritériom podpory výška žiadanej podpory na 1 MW inštalovaného výkonu  nového zariadenia na výrobu vodíka elektrolýzou využitím OZE.</t>
  </si>
  <si>
    <t>Výzva je zameraná na podporu veľkých projektov, ktoré zmierňujú dôsledky zmeny klímy a zlepšujú podmienky pre boj proti klimatickým zmenám</t>
  </si>
  <si>
    <t>Horizont Europe</t>
  </si>
  <si>
    <t>Podnikatelia, Akademický sektor, Mimovládne organizácie, Samospráva</t>
  </si>
  <si>
    <t>FO a PO podľa § 2 ods. 2 písm. a) až c) Obchodného zákonníka</t>
  </si>
  <si>
    <t>max 4 000 000 EUR</t>
  </si>
  <si>
    <t>2 až 4 000 000 EUR</t>
  </si>
  <si>
    <t>max 70%</t>
  </si>
  <si>
    <t>Podľa oblastí</t>
  </si>
  <si>
    <t>https://ispo.planobnovy.sk/app/vyzvy/578561210976219136</t>
  </si>
  <si>
    <t>Dekarbonizácia priemyslu</t>
  </si>
  <si>
    <t>Adaptácia na zmenu klímy</t>
  </si>
  <si>
    <t>https://eraportal.sk/horizont-europa/vyzva/supporting-the-implementation-of-the-eu-mission-adaptation-to-climate-change-horizon-miss-2024-clima-01/</t>
  </si>
  <si>
    <t>Štátny fond rozvoja bývania</t>
  </si>
  <si>
    <t>Finančné nástroje PSK-KF (Znižovanie energetickej náročnosti bytových budov) PSK-MD-002-2024-FN-KF</t>
  </si>
  <si>
    <t>Finančné nástroje PSK-EFRR (Znižovanie energetickej náročnosti bytových budov) PSK-MD-001-2024-FN-EFRR</t>
  </si>
  <si>
    <t xml:space="preserve">Podpora energetickej efektívnosti </t>
  </si>
  <si>
    <t>Prevod tranže</t>
  </si>
  <si>
    <t>https://portal.itms21.sk/vyhlasena-vyzva/?id=3469</t>
  </si>
  <si>
    <t>https://portal.itms21.sk/vyhlasena-vyzva/?id=3510</t>
  </si>
  <si>
    <t>KSK, PSK, NSK, ŽSK</t>
  </si>
  <si>
    <t>TTSK, ŽSK, TSK, BBSK, NSK, PSK, KSK</t>
  </si>
  <si>
    <t>https://portal.itms21.sk/vyhlasena-vyzva/?id=3461</t>
  </si>
  <si>
    <t>https://portal.itms21.sk/vyhlasena-vyzva/?id=3523</t>
  </si>
  <si>
    <t>https://portal.itms21.sk/vyhlasena-vyzva/?id=3515</t>
  </si>
  <si>
    <t>Národný projekt „Zelené obce Slovenska 2“ (PSK-MZP-017-2024-NP-EFRR)</t>
  </si>
  <si>
    <t>Podpora biologickej a krajinnej diverzity a kvality ekosystémových služieb prostredníctvom udržovania a budovania zelenej infraštruktúry cielenou výsadbou drevín.</t>
  </si>
  <si>
    <t>Poskytnutie zálohovej platby, predfinancovanie a refundácia</t>
  </si>
  <si>
    <t>Podpora rozvoja udržateľnej mobility BSK (PSK-MD-003-2024-ITI-KF)</t>
  </si>
  <si>
    <t>Integrovaná výzva - Podpora investičných aktivít obcí (infraštruktúra) (PSK-UV-007-2024-DV-EFRR)</t>
  </si>
  <si>
    <t>Zlepšiť prístup a využívanie základnej technickej infraštruktúry a občianskej vybavenosti pre obyvateľov obcí z Atlasu rómskych komunít 2019 alebo jeho následných ekvivalentov (ďalej aj „ARK2019“) najmä pre obyvateľov osídlení MRK, prostredníctvom komplexného riešenia v oblastiach pitná voda, kanalizácie, nakladanie s odpadmi, miestne komunikácie ako aj príprava projektovej dokumentácie.</t>
  </si>
  <si>
    <t>https://portal.itms21.sk/vyhlasena-vyzva/?id=3522</t>
  </si>
  <si>
    <t>SSC, modernizácia ciest I. triedy, preložky, obchvat (PSK-MD-005-2024-NP-EFRR)</t>
  </si>
  <si>
    <t>SSC</t>
  </si>
  <si>
    <t>www.obnovdom.sk</t>
  </si>
  <si>
    <t>Podpora obnovy domácností ohrozených energetickou chudobou. Cieľom výzvy je čiastočne obnoviť minimálne 3 060 domov do konca 3/4 2025.</t>
  </si>
  <si>
    <t>ŠFRB</t>
  </si>
  <si>
    <t>Bilaterálna spolupráca</t>
  </si>
  <si>
    <t>https://www.eeagrants.sk/site/assets/files/5270/fbr03-open_call_preklad_oprava.pdf?csrt=5908731029640874145</t>
  </si>
  <si>
    <t>Granty EHP a Nórska</t>
  </si>
  <si>
    <t>od 30 do 70 000 EUR na bilaterálne podujatia menšieho rozsahu a od 50 do 300 000 EUR na podujatia väčšieho rozsahu</t>
  </si>
  <si>
    <t xml:space="preserve">PO so sídlom v SR alebo v jednom z prispievateľských štátov </t>
  </si>
  <si>
    <t>Bližšie podrobnosti https://www.eeagrants.sk/site/assets/files/5270/fbr03-open_call_preklad_oprava.pdf?csrt=5908731029640874145</t>
  </si>
  <si>
    <t xml:space="preserve">Činnosti súvisiace s organizáciou bilaterálnych stretnutí a tiež  činnosti, ktoré sa môžu
realizovať v rámci väčších, strategických bilaterálnych iniciatív, patria zber údajov, správy, štúdie a
publikácie, kampane, výstavy a propagačné materiály, technická spolupráca a výmena expertov, vyslania, stáže a iné činnosti. </t>
  </si>
  <si>
    <t>Otvorená výzva v rámci Fondu pre bilaterálne vzťahy</t>
  </si>
  <si>
    <t>Výzva na podporu budovania pilotnej vodíkovej infraštruktúry pre cestnú dopravu</t>
  </si>
  <si>
    <t>https://ispo.planobnovy.sk/app/vyzvy/562973834073780224</t>
  </si>
  <si>
    <t>PO, FO</t>
  </si>
  <si>
    <t>Podpora rozvoja infraštruktúry alternatívnych palív v Slovenskej republike formou budovania vodíkových plniacich staníc.</t>
  </si>
  <si>
    <t>mestské uzly a oblasti pozdĺž hlavnej siete TEN-T</t>
  </si>
  <si>
    <t>50% oprávnených nákladov</t>
  </si>
  <si>
    <t>refundácia</t>
  </si>
  <si>
    <t>Program obnovy dediny 2024</t>
  </si>
  <si>
    <t>Environmentálny fond</t>
  </si>
  <si>
    <t>dotácia</t>
  </si>
  <si>
    <t>8 000 EUR+ 1 % vlastných nákladov 80,81 EUR</t>
  </si>
  <si>
    <t>Obec bez štatútu mesta</t>
  </si>
  <si>
    <t>Kvalita životného prostredia na vidieku, zelená infraštruktúra a starostlivosť o krajinu, budovanie prvkov zelenej infraštruktúry, revitalizácia a budovanie verejne dostupných priestranstiev v zastavanom území obce, starostlivosť o verejne dostupnú zeleň, obnova a zriaďovanie náučných chodníkov a expozícií, rekonštrukcia drobnej sakrálnej architektúry</t>
  </si>
  <si>
    <t>https://www.obnovadediny.sk/program-obnovy-dediny-2024/</t>
  </si>
  <si>
    <t>Obnova dediny 2024</t>
  </si>
  <si>
    <t>Adaptácia na zmenu klímy v sídelnom prostredí - A (2024)</t>
  </si>
  <si>
    <t>Ochrana prírody, biodiverzity a krajiny - Oblasť D</t>
  </si>
  <si>
    <r>
      <t xml:space="preserve">Cieľom aktivít je v čo najväčšej miere zmierniť negatívne dôsledky zmeny klímy, ktoré sa prejavujú najmä vo forme extrémnych prejavov počasia a to: vĺn horúčav a prívalových zrážok, a iné v nadväznosti na oprávnené aktivity. Podpora formou dotácie je určená primárne pre zastavané časti katastrov obcí </t>
    </r>
    <r>
      <rPr>
        <b/>
        <sz val="10.5"/>
        <color theme="1"/>
        <rFont val="Calibri"/>
        <family val="2"/>
        <charset val="238"/>
        <scheme val="minor"/>
      </rPr>
      <t xml:space="preserve">Činnosť A1: </t>
    </r>
    <r>
      <rPr>
        <sz val="10.5"/>
        <color theme="1"/>
        <rFont val="Calibri"/>
        <family val="2"/>
        <charset val="238"/>
        <scheme val="minor"/>
      </rPr>
      <t xml:space="preserve">Vybrané adaptačné opatrenia v sídlach </t>
    </r>
    <r>
      <rPr>
        <b/>
        <sz val="10.5"/>
        <color theme="1"/>
        <rFont val="Calibri"/>
        <family val="2"/>
        <charset val="238"/>
        <scheme val="minor"/>
      </rPr>
      <t>Činnosť A2:</t>
    </r>
    <r>
      <rPr>
        <sz val="10.5"/>
        <color theme="1"/>
        <rFont val="Calibri"/>
        <family val="2"/>
        <charset val="238"/>
        <scheme val="minor"/>
      </rPr>
      <t xml:space="preserve"> Realizácia vegetačných striech </t>
    </r>
    <r>
      <rPr>
        <b/>
        <sz val="10.5"/>
        <color theme="1"/>
        <rFont val="Calibri"/>
        <family val="2"/>
        <charset val="238"/>
        <scheme val="minor"/>
      </rPr>
      <t>Činnosť A3:</t>
    </r>
    <r>
      <rPr>
        <sz val="10.5"/>
        <color theme="1"/>
        <rFont val="Calibri"/>
        <family val="2"/>
        <charset val="238"/>
        <scheme val="minor"/>
      </rPr>
      <t xml:space="preserve"> Výsadba zelene v sídlach</t>
    </r>
  </si>
  <si>
    <r>
      <t xml:space="preserve">Podpora je zameraná na realizáciu činností smerujúcich k ochrane prírody, biologickej diverzity a trvalo udržateľnému využívaniu jej zložiek a aj celej krajiny: </t>
    </r>
    <r>
      <rPr>
        <b/>
        <sz val="10.5"/>
        <color theme="1"/>
        <rFont val="Calibri"/>
        <family val="2"/>
        <charset val="238"/>
        <scheme val="minor"/>
      </rPr>
      <t>Činnosť D1:</t>
    </r>
    <r>
      <rPr>
        <sz val="10.5"/>
        <color theme="1"/>
        <rFont val="Calibri"/>
        <family val="2"/>
        <charset val="238"/>
        <scheme val="minor"/>
      </rPr>
      <t xml:space="preserve"> Realizácia opatrení, ktorých cieľom je naplniť, dosiahnuť a udržať poslanie ZOO záhrad </t>
    </r>
    <r>
      <rPr>
        <b/>
        <sz val="10.5"/>
        <color theme="1"/>
        <rFont val="Calibri"/>
        <family val="2"/>
        <charset val="238"/>
        <scheme val="minor"/>
      </rPr>
      <t xml:space="preserve">Činnosť D2: </t>
    </r>
    <r>
      <rPr>
        <sz val="10.5"/>
        <color theme="1"/>
        <rFont val="Calibri"/>
        <family val="2"/>
        <charset val="238"/>
        <scheme val="minor"/>
      </rPr>
      <t xml:space="preserve">Realizácia preventívnych opatrení proti vzniku škôd spôsobených medveďom hnedým - budovanie kontajnerových stojísk </t>
    </r>
    <r>
      <rPr>
        <b/>
        <sz val="10.5"/>
        <color theme="1"/>
        <rFont val="Calibri"/>
        <family val="2"/>
        <charset val="238"/>
        <scheme val="minor"/>
      </rPr>
      <t>Činnosť D3:</t>
    </r>
    <r>
      <rPr>
        <sz val="10.5"/>
        <color theme="1"/>
        <rFont val="Calibri"/>
        <family val="2"/>
        <charset val="238"/>
        <scheme val="minor"/>
      </rPr>
      <t xml:space="preserve"> Realizácia preventívnych opatrení proti vzniku škôd spôsobených medveďom hnedým - špeciálne zberné nádoby (kontajnery)</t>
    </r>
  </si>
  <si>
    <t>Činnosť A1: 50 000 EUR Činnosť A2: 60 000 EUR Činnosť A3: 20 000 EUR</t>
  </si>
  <si>
    <t>Činnosť D1: 200 000 EUR Činnosť D2: 100 000 EUR Činnosť D3: 20 000 EUR</t>
  </si>
  <si>
    <t>https://envirofond.sk/adaptacia-na-zmenu-klimy/</t>
  </si>
  <si>
    <t>https://envirofond.sk/oblast-d-ochrana-prirody-biodiverzity-a-krajiny/</t>
  </si>
  <si>
    <t>obce, VÚC, RO, PO</t>
  </si>
  <si>
    <t>Obec, PO</t>
  </si>
  <si>
    <t>Vzdelávanie</t>
  </si>
  <si>
    <t>Zelený vzdelávací fond 2024</t>
  </si>
  <si>
    <r>
      <rPr>
        <b/>
        <sz val="10.5"/>
        <color theme="1"/>
        <rFont val="Calibri"/>
        <family val="2"/>
        <charset val="238"/>
        <scheme val="minor"/>
      </rPr>
      <t>Činnosť ZVF 1</t>
    </r>
    <r>
      <rPr>
        <sz val="10.5"/>
        <color theme="1"/>
        <rFont val="Calibri"/>
        <family val="2"/>
        <charset val="238"/>
        <scheme val="minor"/>
      </rPr>
      <t xml:space="preserve"> - výchovno-vzdelávacie aktivity pre deti a mládež, verejnosť a pedagogických pracovníkov v téme odpady a prechod na obehové hospodárstvo </t>
    </r>
    <r>
      <rPr>
        <b/>
        <sz val="10.5"/>
        <color theme="1"/>
        <rFont val="Calibri"/>
        <family val="2"/>
        <charset val="238"/>
        <scheme val="minor"/>
      </rPr>
      <t>Činnosť ZVFR 2</t>
    </r>
    <r>
      <rPr>
        <sz val="10.5"/>
        <color theme="1"/>
        <rFont val="Calibri"/>
        <family val="2"/>
        <charset val="238"/>
        <scheme val="minor"/>
      </rPr>
      <t xml:space="preserve"> - výchovno-vzdelávacie aktivity pre deti a mládež, verejnosť a pedagogických pracovníkov v téme zmierňovania a prispôsobovania sa nepriaznivým dôsledkom zmeny klímy a ochrany ovzdušia </t>
    </r>
    <r>
      <rPr>
        <b/>
        <sz val="10.5"/>
        <color theme="1"/>
        <rFont val="Calibri"/>
        <family val="2"/>
        <charset val="238"/>
        <scheme val="minor"/>
      </rPr>
      <t>Činnosť ZVF 3</t>
    </r>
    <r>
      <rPr>
        <sz val="10.5"/>
        <color theme="1"/>
        <rFont val="Calibri"/>
        <family val="2"/>
        <charset val="238"/>
        <scheme val="minor"/>
      </rPr>
      <t xml:space="preserve"> - výchovno-vzdelávacie aktivity pre deti a mládež, verejnosť a pedagogických pracovníkov v téme prezentácia a podpora ochrany biodiverzity  a geodiverzity</t>
    </r>
  </si>
  <si>
    <t>max. 8 000 EUR</t>
  </si>
  <si>
    <t>https://envirofond.sk/zeleny-vzdelavaci-fond-2/</t>
  </si>
  <si>
    <t>1. kolo 18.8.2024                2. kolo 12.9.2024</t>
  </si>
  <si>
    <t>Investičná výzva - Podpora investičných aktivít obcí (infraštruktúra) PSK-UV-007-2024-DV-EFRR</t>
  </si>
  <si>
    <t>Marginalizované rómske komunity: Životné prostredie- vodovody a kanalizácia, odpadové hospodárstvo a Cestná infraštruktúra - cesty II. a III. triedy + miestne komunikácie, projektová dokumentácia</t>
  </si>
  <si>
    <t>Infraštruktúra</t>
  </si>
  <si>
    <t>Evironmentálna výchova, vzdelávanie a propagácia - Oblasť E</t>
  </si>
  <si>
    <r>
      <t xml:space="preserve">Podpora je zameraná na realizáciu oprávnených aktivít v rámci nasledovných činnosí: </t>
    </r>
    <r>
      <rPr>
        <b/>
        <sz val="10.5"/>
        <color theme="1"/>
        <rFont val="Calibri"/>
        <family val="2"/>
        <charset val="238"/>
        <scheme val="minor"/>
      </rPr>
      <t>Činnosť E1:</t>
    </r>
    <r>
      <rPr>
        <sz val="10.5"/>
        <color theme="1"/>
        <rFont val="Calibri"/>
        <family val="2"/>
        <charset val="238"/>
        <scheme val="minor"/>
      </rPr>
      <t xml:space="preserve"> Budovanie priestorových kapacít na realizáciu výchovno-vzdelávacích a osvetových aktivít</t>
    </r>
  </si>
  <si>
    <t>školy zriadené podľa školského zákona, alebo ich zriaďovateľ</t>
  </si>
  <si>
    <t>max. 100 000 EUR</t>
  </si>
  <si>
    <t>Environmentálna výchova, vzdelávanie a osveta – Oblasť E - Environmentálny Fond (envirofond.sk)</t>
  </si>
  <si>
    <t>Výzva z Modernizačného fondu na projekty na podporu investícií na modernizáciu energetických systémov vrátane uskladňovania energie a zlepšenia energetickej efektívnosti</t>
  </si>
  <si>
    <t>Predmetom podpory formou dotácie je poskytovanie štátnej pomoci z prostriedkov Modernizačného fondu na zlepšenie energetickej efektívnosti modernizáciou energetických systémov vrátane rozvodov tepla v CZT, s cieľom zvýšenia počtu účinných systémov CZT, uskladňovaním energie a aplikáciou smart riešení pre rozvody tepla a s nimi súvisiacich zariadení, zvýšením podielu elektriny a tepla vyrobeného zariadeniami VÚ KVET a znížením spotreby primárnych energetických zdrojov pri výrobe elektriny a tepla.</t>
  </si>
  <si>
    <t>1. kolo 16.10.2024                2. kolo 31.1.2025</t>
  </si>
  <si>
    <t>Min. výška 300 000 EUR            Max. výška 30 000 000 EUR</t>
  </si>
  <si>
    <t>Vyzva-MOF-2-2024-Hybridna-Teplarenstvo_EF_16.07.2024.pdf (envirofond.sk)</t>
  </si>
  <si>
    <t>Environmentálny fond Modernizačný fond</t>
  </si>
  <si>
    <t>Príjemcom pomoci (ďalej aj ako „príjemca“) podľa tejto schémy je podnik v zmysle článku 107 ods. 1 Zmluvy o fungovaní EÚ, t. j. fyzická osoba podnikateľ alebo právnická osoba16, ktorá podniká v tepelnej energetike na základe a v súlade s povolením podľa § 5 ods. 1 zákona o tepelnej energetike (oprávnením na podnikanie na výrobu tepla alebo na výrobu a rozvod tepla, alebo na rozvod tepla podľa § 2 písm. g) zákona o tepelnej energetike) a má predmet podnikania v tepelnej energetike (na výrobu tepla alebo na výrobu a rozvod tepla, alebo na rozvod tepla) uvedený v príslušnom registri.</t>
  </si>
  <si>
    <t>https://portal.itms21.sk/vyhlasena-vyzva/?id=3537</t>
  </si>
  <si>
    <t>Podpora biologickej a krajinnej diverzity a kvality ekosystémových služieb prostredníctvom udržovania a budovania zelenej a modrej infraštruktúry (PSK-MZP-022-2024-ITI-EFRR)</t>
  </si>
  <si>
    <t>Podpora biologickej a krajinnej diverzity a ekosystémov mimo chránených území sústavy Natura 2000 aj prostredníctvom budovania prvkov zelenej a modrej infraštruktúry.</t>
  </si>
  <si>
    <t>Min. výška 100 000 EUR</t>
  </si>
  <si>
    <t>https://portal.itms21.sk/vyhlasena-vyzva/?id=2761</t>
  </si>
  <si>
    <t>max 10 000 000 EUR</t>
  </si>
  <si>
    <t>https://portal.itms21.sk/vyhlasena-vyzva/?id=2847</t>
  </si>
  <si>
    <t>https://portal.itms21.sk/vyhlasena-vyzva/?id=2881</t>
  </si>
  <si>
    <t>https://portal.itms21.sk/vyhlasena-vyzva/?id=2928</t>
  </si>
  <si>
    <t>https://portal.itms21.sk/vyhlasena-vyzva/?id=2958</t>
  </si>
  <si>
    <t>https://portal.itms21.sk/vyhlasena-vyzva/?id=3164</t>
  </si>
  <si>
    <t>https://portal.itms21.sk/vyhlasena-vyzva/?id=3225</t>
  </si>
  <si>
    <t>https://portal.itms21.sk/vyhlasena-vyzva/?id=2944</t>
  </si>
  <si>
    <t>https://portal.itms21.sk/vyhlasena-vyzva/?id=3307</t>
  </si>
  <si>
    <t>https://portal.itms21.sk/vyhlasena-vyzva/?id=3304</t>
  </si>
  <si>
    <t>https://portal.itms21.sk/vyhlasena-vyzva/?id=3326</t>
  </si>
  <si>
    <t>https://portal.itms21.sk/vyhlasena-vyzva/?id=3366</t>
  </si>
  <si>
    <t>https://portal.itms21.sk/vyhlasena-vyzva/?id=3401</t>
  </si>
  <si>
    <t>https://portal.itms21.sk/vyhlasena-vyzva/?id=2998</t>
  </si>
  <si>
    <t>https://www.mhsr.sk/podpora-investicii/plan-obnovy/harmonogram-vyziev/vyzvy-v-komponente-3-planu-obnovy-a-odolnosti/komponent-3-vyzva-na-podporu-budovania-nabijacej-infrastruktury-pre-elektricke-vozidla-pre-pravnicke-osoby-a-fyzicke-osoby-podnikatelov-kod-vyzvy-03i04-26-v02?csrt=6517257982925677241</t>
  </si>
  <si>
    <t>https://ispo.planobnovy.sk/app/vyzvy/545276464162844672</t>
  </si>
  <si>
    <t>https://obnovdom.sk/media/vyzva5/01_Oznamenie_o_zmene_c-2_vyzvy_c-5_072024.pdf</t>
  </si>
  <si>
    <t>https://obnovdom.sk/media/vyzva-mini/Vyzva_c1_v_zneni_aktualizacie_zo_dna_19-8-2024.pdf</t>
  </si>
  <si>
    <t>Výzva na predkladanie žiadostí o poskytnutie prostriedkov mechanizmu zameraná na rýchlo realizovateľné opatrenia za účelom zvýšenia energetickej efektívnosti verejných budov</t>
  </si>
  <si>
    <t>Výskum a inovácie pre dekarbonizáciu ekonomiky</t>
  </si>
  <si>
    <t>https://ispo.planobnovy.sk/app/vyzvy/568738742342168576</t>
  </si>
  <si>
    <t>https://vaia.gov.sk/wp-content/uploads/2024/06/Vyzva_09I04-03-V01_IPCEI-H2_v-zneni-zmeny_1.pdf</t>
  </si>
  <si>
    <t>Cieľom výzvy je zníženie spotreby energie prostredníctvom rýchlo realizovateľných a procesne nenáročných stavebno-technických alebo technologických opatrení vo verejných budovách.</t>
  </si>
  <si>
    <t>subjekty štátnej verejnej a územnej samosprávy</t>
  </si>
  <si>
    <t>Právnické osoby</t>
  </si>
  <si>
    <t>štátna pomoc v rámci IPCEI projektov</t>
  </si>
  <si>
    <t>Technická infraštruktúra</t>
  </si>
  <si>
    <t>Výzva na predkladanie žiadostí o NFP na podporu cyklodopravy PSK-MIRRI-013-2024-ITI-EFRR</t>
  </si>
  <si>
    <t>https://portal.itms21.sk/vyhlasena-vyzva/?id=3544</t>
  </si>
  <si>
    <r>
      <t>Výzva</t>
    </r>
    <r>
      <rPr>
        <sz val="10"/>
        <color rgb="FF0B0C0C"/>
        <rFont val="Calibri"/>
        <family val="2"/>
        <charset val="238"/>
      </rPr>
      <t> je určená na aktivity týkajúce sa tvorby líniovej cyklistickej infraštruktúry vrátane prvkov dopravného upokojovania a doplnkovej cyklistickej infraštruktúry (predovšetkým systémy zdieľaných bicyklov vrátane e-bicyklov a e-kolobežiek, odstavné zariadenia pre bicykle).</t>
    </r>
  </si>
  <si>
    <t>Neziskové organizácie, nadácie, neinvestičné fondy, občianske združenia</t>
  </si>
  <si>
    <t>Podpora verejnoprospešných projektov v šarišskom regióne</t>
  </si>
  <si>
    <t>max 2 000 EUR</t>
  </si>
  <si>
    <t>https://www.prazdroj.sk/media/pivovar-saris-opat-podpori-verejnoprospesne-projekty-v-sarisskom-regione</t>
  </si>
  <si>
    <t>Pivovar Šariš</t>
  </si>
  <si>
    <t>Podpora miestnych komunít a ochrana životného prostredia</t>
  </si>
  <si>
    <t>Cieľom je nájsť a podporiť startupy a firmy s inovatívnymi nápadmi, ktoré majú potenciál pozitívne ovplyvniť energetický reťazec, znížiť emisie CO2 a prispieť k udržateľnému rastu. Úspešní žiadatelia môžu získať finančnú podporu, služby na mieru a prístup k globálnej sieti partnerov.</t>
  </si>
  <si>
    <t>Riešenia pre udržateľnú energiu</t>
  </si>
  <si>
    <t>Startupy a firmy</t>
  </si>
  <si>
    <t>https://grantup.sk/sanca-pre-startupy-eit-innoenergy-hlada-riesenia-pre-udrzatelnu-energiu/</t>
  </si>
  <si>
    <t>EIT InnoEnergy</t>
  </si>
  <si>
    <t>https://portal.itms21.sk/vyhlasena-vyzva/?id=3310</t>
  </si>
  <si>
    <t>Cieľom národného projektu (ďalej len „NP“) je zabezpečiť podporu inštalácie zariadení na využívanie OZE v mikropodnikoch, malých a stredných podnikoch (ďalej len „MSP“) na celom území Slovenskej republiky (ďalej len „SR“) prostredníctvom vydaných poukážok, ako aj zvýšenie podielu využívania obnoviteľných zdrojov so zohľadnením princípov udržateľnosti a podporou decentralizácie výroby energie.</t>
  </si>
  <si>
    <t>Zelená podnikom</t>
  </si>
  <si>
    <t xml:space="preserve">Odstránenie kľúčových úzkych miest na cestnej infraštruktúre a zlepšenie regionálnej mobility prostredníctvom modernizácie a výstavby ciest II. a III. triedy </t>
  </si>
  <si>
    <t>Zlepšovanie systému monitorovania kvality ovzdušia (PSK-MZP-025-2024-DV-KF)</t>
  </si>
  <si>
    <t>Zlepšovanie systému monitorovania kvality ovzdušia (PSK-MZP-026-2024-DV- EFRR)</t>
  </si>
  <si>
    <t>Zelená domácnostiam so zvýhodnením pre domácnosti ohrozené energetickou chudobou (Zelená solidarita)</t>
  </si>
  <si>
    <t>Elektrifikácia trate Haniska pri Košiciach – Moldava nad Bodvou, realizácia – 2. fáza</t>
  </si>
  <si>
    <t>https://portal.itms21.sk/vyhlasena-vyzva/?id=3556</t>
  </si>
  <si>
    <t>https://portal.itms21.sk/vyhlasena-vyzva/?id=3555</t>
  </si>
  <si>
    <t>https://portal.itms21.sk/vyhlasena-vyzva/?id=3553</t>
  </si>
  <si>
    <t>https://portal.itms21.sk/vyhlasena-vyzva/?id=3558</t>
  </si>
  <si>
    <t>Modernizácia železničnej infraštruktúry</t>
  </si>
  <si>
    <t>ŽSR</t>
  </si>
  <si>
    <t>Zvýšenie podielu využitia obnoviteľných zdrojov energie (ďalej len „OZE“) a zníženie emisií skleníkových plynov. NP  Zelená solidarita bude realizovaný prostredníctvom inštalácie zariadení na využívanie OZE v domácnostiach ohrozených energetickou chudobou. </t>
  </si>
  <si>
    <t>Cieľom výzvy je aktualizácia, modernizácia a rozšírenie monitorovacieho systému kvality ovzdušia v zmysle smernice  Európskeho parlamentu a Rady (EÚ) 2016/2284. Podpora je zameraná na aktualizáciu a modernizáciu monitorovacieho systému kvality ovzdušia. Súčasťou podporovaných aktivít bude obnova prístrojového vybavenia, zabezpečenie monitorovania na lokálnej/regionálnej úrovni, ale aj rozšírenie monitorovania o ďalšie znečisťujúce látky a doplnenie monitorovania vplyvu znečistenia na ekosystémy.</t>
  </si>
  <si>
    <t>8  až 15% podľa toho ako je región rozvinutý</t>
  </si>
  <si>
    <t>Cieľom výzvy je aktualizácia, modernizácia a rozšírenie monitorovacieho systému kvality ovzdušia v zmysle smernice Európskeho parlamentu a Rady (EÚ) 2016/2284[1]. Podpora je zameraná na aktualizáciu a modernizáciu monitorovacieho systému kvality ovzdušia. Súčasťou podporovaných aktivít bude obnova prístrojového vybavenia, zabezpečenie monitorovania na lokálnej/regionálnej úrovni, ale aj rozšírenie monitorovania o ďalšie znečisťujúce látky a doplnenie monitorovania vplyvu znečistenia na ekosystémy. Predmetom podpory bude tiež zriadenie elektronickej databázy o malých zdrojoch znečisťovania ovzdušia a databázy o vykurovacích zariadeniach v domácnostiach. Ďalšou oprávnenou aktivitou je vytvorenie nového Národného emisného informačného systému (ďalej aj „NEIS“) za účelom skvalitnenia údajov o emisiách zo zdrojov znečisťovania ovzdušia.</t>
  </si>
  <si>
    <t>MŽP SR, SHMÚ</t>
  </si>
  <si>
    <t>MŽP SR, SHMÚ, obce a VÚC</t>
  </si>
  <si>
    <t>Výzva na investície do regionálnej a miestnej infraštruktúry pre pohybové aktivity a cykloturistiku</t>
  </si>
  <si>
    <t>INTERREG SK-PL: Biodiverzita</t>
  </si>
  <si>
    <t>INTERREG SK-PL: Klíma</t>
  </si>
  <si>
    <t>Výzva je určená na budovanie infraštruktúry na podporu zdravého životného štýlu a aktívneho trávenia voľného času.</t>
  </si>
  <si>
    <t>Výzva je zameraná na posilnenie ochrany a zachovania prírody, biodiverzity a zelenej infraštruktúry, a to aj v mestských oblastiach, a zníženie všetkých foriem znečistenia</t>
  </si>
  <si>
    <t>Podpora adaptácie na zmenu klímy a prevencie rizika katastrof a odolnosti s prihliadnutím na ekosystémové prístupy</t>
  </si>
  <si>
    <t>INTERREG SK-PL</t>
  </si>
  <si>
    <t>max. 100%</t>
  </si>
  <si>
    <t>https://sk.plsk.eu/-/oznamenie-o-vyhlaseni-vyzvy-na-predkladanie-ziadosti-o-prispevok-biodiverzita</t>
  </si>
  <si>
    <t>https://sk.plsk.eu/-/oznamenie-o-vyhlaseni-vyzvy-na-predkladanie-ziadosti-o-prispevok-klima</t>
  </si>
  <si>
    <t>https://portal.itms21.sk/vyhlasena-vyzva/?id=3550</t>
  </si>
  <si>
    <t>Podpora vývoja inovatívnych riešení v oblasti dekarbonizácie č. 2</t>
  </si>
  <si>
    <t>Podpora inovácií v podnikoch prostredníctvom vývoja riešení v oblasti dekarbonizácie.</t>
  </si>
  <si>
    <t>max. 1 000 000 EUR</t>
  </si>
  <si>
    <t>max. 60 %</t>
  </si>
  <si>
    <t>https://vaia.gov.sk/sk/2024/09/19/podpora-vyvoja-inovativnych-rieseni-v-oblasti-dekarbonizacie-c2/</t>
  </si>
  <si>
    <t>max. 80%</t>
  </si>
  <si>
    <t>od 200 000 EUR do 1,5 mil EUR</t>
  </si>
  <si>
    <t>od 200 000 EUR do 2,0 mil EUR</t>
  </si>
  <si>
    <t>Výzva na podporu energetickej efektívnosti verejných budov regiónu hornej Nitry</t>
  </si>
  <si>
    <t>obec, VÚC</t>
  </si>
  <si>
    <t>Zvýšenie energetickej efektívnosti verejných budov, vrátane podpory inteligentných riešení a inovatívnych opatrení</t>
  </si>
  <si>
    <t>predfinancovanie, refundácia</t>
  </si>
  <si>
    <t>https://portal.itms21.sk/vyhlasena-vyzva/?id=3531</t>
  </si>
  <si>
    <t>Výzva č. 7 - mimoriadna výzva na obnovu rodinných domov poškodených povodňami</t>
  </si>
  <si>
    <t>https://obnovdom.sk/media/vyzva7/01_02I01_18_V07_V%C3%BDzva_V07.pdf</t>
  </si>
  <si>
    <t>Cieľom tejto výzvy je poskytnutie podpory na financovanie obnovy rodinných domov a sanáciu vlhkých konštrukcií rodinných domov vo vybraných obciach zasiahnutých povodňami za účelom zníženia ich energetickej náročnosti a plnenia míľnikov a cieľov Plánu obnovy a odolnosti.</t>
  </si>
  <si>
    <t xml:space="preserve">záloha </t>
  </si>
  <si>
    <t>záloha 7 000 EUR</t>
  </si>
  <si>
    <t>BSK, TSK, NSK, TTSK, ŽSK</t>
  </si>
  <si>
    <t>https://obnovdom.sk/media/vyzva6/02I01_18_V06_V%C3%BDzva.pdf</t>
  </si>
  <si>
    <t>13.1.2025</t>
  </si>
  <si>
    <t>https://portal.itms21.sk/vyhlasena-vyzva/?id=3633</t>
  </si>
  <si>
    <t>Obec, mesto, VÚC</t>
  </si>
  <si>
    <t xml:space="preserve">Podpora energetickej efektívnosti a znižovania emisií skleníkových plynov a znižovanie energetickej náročnosti verejných budov
</t>
  </si>
  <si>
    <t>FO (podnikateľ)/ PO, ktorá je v zmysle zákona o Environmentálnom fonde, schémy a tejto výzvy oprávneným žiadateľom o poskytnutie dotácie</t>
  </si>
  <si>
    <t>https://envirofond.sk/wp-content/uploads/2025/01/Vyzva-MoF-3.2025_15.01.25.pdf</t>
  </si>
  <si>
    <t>Výzva je zameraná na podporu investícií na výrobu energie z OZE, rekonštrukciu vodných elektrární nad 10 MW, výstavba a modernizácia rozvodov tepla, budovanie systémov na akumuláciu energie a ďalšie aktivity.</t>
  </si>
  <si>
    <t>Modernizačný fond</t>
  </si>
  <si>
    <t>https://envirofond.sk/wp-content/uploads/2025/01/Vyzva-MOF-4.2025_28.01.2025.pdf</t>
  </si>
  <si>
    <t>Výzva na podporu investícií na zvyšovanie energetickej hospodárnosti existujúcich verejných budov</t>
  </si>
  <si>
    <t>Výzva je zameraná na zvyšovanie energetickej hospodárnosti verejných budov z Modernizačného fondu</t>
  </si>
  <si>
    <t xml:space="preserve"> VÚC</t>
  </si>
  <si>
    <t>1. Hodnotiace kolo 30.4.2025</t>
  </si>
  <si>
    <t>1. Hodnotiace kolo: 15.4.2025</t>
  </si>
  <si>
    <t>Rozpočet 350 mil. EUR je na roky 2024-26 a nesmie prekročiť 149,5 mil. EUR na kalendárny rok</t>
  </si>
  <si>
    <t>štátna správa, obce, VÚC</t>
  </si>
  <si>
    <t>Posilňovanie biodiverzity v chránených územiach</t>
  </si>
  <si>
    <t>Program švajčiarsko-slovenskej spolupráce</t>
  </si>
  <si>
    <t>https://swiss-contribution.sk/?vyzvy=nadpis-prvej-vyzvy&amp;csrt=1561754517950467169</t>
  </si>
  <si>
    <t>min. výška 200 000 Eur, max. výška 500 000 Eur</t>
  </si>
  <si>
    <t>5% spolufinancovanie</t>
  </si>
  <si>
    <r>
      <t>Cieľom</t>
    </r>
    <r>
      <rPr>
        <sz val="10"/>
        <color rgb="FF212529"/>
        <rFont val="Verdana"/>
        <family val="2"/>
        <charset val="238"/>
      </rPr>
      <t> výzvy na predkladanie žiadostí o projekt Posilnenie biodiverzity v chránených územiach (SK – BIODIVERZITA) je podporiť projekty zamerané na ochranu ekosystémov a biodiverzity v chránených územiach a v ich okolí na Slovensku. Pre účely tejto výzvy sa za chránené územia považujú územia NP a ich ochranných pásiem a územia CHKO (pozri Prílohu č. 5), okrem CHKO na území Bratislavského SK. Hlavným cieľom projektov bude zachovanie biodiverzity – t. j. ochrana, manažment a obnova druhov, biotopov a ekologických procesov so zohľadnením zmierňovania a adaptácie na zmenu klímy.</t>
    </r>
  </si>
  <si>
    <t>Zvyšovanie energetickej účinnosti existujúcich verejných budov formou dotácie (L)</t>
  </si>
  <si>
    <t>chrome-extension://efaidnbmnnnibpcajpcglclefindmkaj/https://envirofond.sk/wp-content/uploads/2025/01/Specifikacia-cinnosti-podpory-formou-dotacie-na-rok-2025-L-1.pdf</t>
  </si>
  <si>
    <t>max. výška 500 000 Eur</t>
  </si>
  <si>
    <t>Termín na podanie žiadosti je do 31.3.2025</t>
  </si>
  <si>
    <t>Zvyšovanie energetickej účinnosti existujúcich verejných budov a to budˇ: 1. Zateplenie obvodových stien a plášťa budovy, 2. Zateplenie/výmena strechy, 3. Výmena otvorových výplní, 4. Zateplenie navyššieho a najnižšieho podlažia.</t>
  </si>
  <si>
    <t>Výzva na podporu investícií na výrobu energie z OZE a na podporu vysoko účinnej kogenerácie MoF-3/2025</t>
  </si>
  <si>
    <t>Výzva na podporu investícií na zvyšovanie energetickej hospodárnosti existujúcich verejných budov MoF-4/2025</t>
  </si>
  <si>
    <t xml:space="preserve">Investície do regionálnej a miestnej infraštruktúry pre pohybové aktivity a cykloturistiku </t>
  </si>
  <si>
    <t>Poskytnutie zálohovej platby, prefinancovanie, refundácia</t>
  </si>
  <si>
    <t>Výstavba, stavebné úpravy alebo rekonštrukcia cyklistickej infraštruktúry</t>
  </si>
  <si>
    <t>https://ispo.planobnovy.sk/app/vyzvy/668027624920887296</t>
  </si>
  <si>
    <t>Podpora výstavby cyklistickej infraštruktúry, ktorá svojim charakterom podporí zvýšenie podielu cyklistickej dopravy na celkovej deľbe prepravnej práce pri dochádzke do zamestnania a škôl a pri prestupe na železničnú dopravu.</t>
  </si>
  <si>
    <t>Projekt sa musí týkať územia mesta nad 20 tisíc obyvateľov s možným presahom do okolitých obcí do vzdialenosti cca. 5 km, resp. po najbližšiu obec.</t>
  </si>
  <si>
    <t>Nákup nových intermodálnych prepravných jednotiek (IPJ)</t>
  </si>
  <si>
    <t>železničné podniky, cestní nákladní prepravcovia, prevádzkovatelia intermodálnej nákladnej dopravy, zasielatelia</t>
  </si>
  <si>
    <t>Zvýšiť  objem prepraveného tovaru v ekologickej intermodálnej doprave, čím sa znížia emisie CO2 v doprave a zlepší kvalita ovzdušia.</t>
  </si>
  <si>
    <t>https://ispo.planobnovy.sk/app/vyzvy/672380846221471744</t>
  </si>
  <si>
    <t xml:space="preserve">Revitalizácia zanedbaných a nevyužívaných území </t>
  </si>
  <si>
    <t>Technické a technologické opatrenia na zníženie emisií znečisťujúcich látok do ovzdušia z veľkých a stredných stacionárnych zdrojov
(EFRR)</t>
  </si>
  <si>
    <t>Technické a technologické opatrenia na zníženie emisií znečisťujúcich látok do ovzdušia z veľkých a stredných stacionárnych zdrojov
(Kohézny fond)</t>
  </si>
  <si>
    <t>Výstavba, rekonštrukcia a obnova zariadení starostlivosti o deti do 3 rokov</t>
  </si>
  <si>
    <t>Realizácia schválených dokumentov ochrany prírody a krajiny, resp. iných schválených dokumentov manažmentu osobitne chránených častí prírody a krajiny
(EFRR)</t>
  </si>
  <si>
    <t>Výzva na podporu využívania OZE v systémoch zásobovania energiou</t>
  </si>
  <si>
    <t>Výzva na podporu inteligentných energetických systémov vrátane uskladňovania energie</t>
  </si>
  <si>
    <t>Financovanie projektov technickej pomoci oprávneného prijímateľa - VÚC</t>
  </si>
  <si>
    <t>Financovanie projektov technickej pomoci oprávnených prijímateľov - mestá území udržateľného mestského rozvoja</t>
  </si>
  <si>
    <t>Podpora riešení zameraných na znižovanie degradácie krajiny, adaptáciu na zmenu klímy a skvalitnenie ŽP v mestách. Aktivity smerujú do území, ktoré sú v správe alebo vlastníctve verejného sektora, majú usporiadané majetkové a prevádzkové vzťahy, ponúknu riešenia na vysokej úrovni environmentálnych kritérií a významne dopomôžu k adaptácii sídla na zmenu klímy.</t>
  </si>
  <si>
    <t>Technické a technologické opatrenia na zníženie emisií znečisťujúcich látok do ovzdušia z veľkých a stredných stacionárnych zdrojov</t>
  </si>
  <si>
    <t>• výstavba, rekonštrukcia a obnova zariadení starostlivosti o deti do 3 rokov</t>
  </si>
  <si>
    <t>1. Realizácia opatrení vyplývajúcich zo schválených dokumentov starostlivosti
2. Realizácia opatrení vyplývajúcich z iných schválených dokumentov manažmentu chránených území či druhov</t>
  </si>
  <si>
    <t>výstavba a modernizácia terminálov intermodálnej prepravy</t>
  </si>
  <si>
    <t xml:space="preserve">Rekonštrukcia a výstavba zdrojov tepla a zariadení KVET, podpora zvyšovania podielu OZE v energonosičoch a zavádzanie systémov monitorovania a riadenia spotreby energie vrátane uskladňovania energie z OZE
</t>
  </si>
  <si>
    <t>Výstavba, rekonštrukcia a modernizácia vedení a transformovní, ktorá prispeje k integrácii do konceptu smart riadenia celej elektrizačnej sústavy</t>
  </si>
  <si>
    <t>a) výstavba a modernizácia tratí dráhovej MHD vrátane prvkov preferencie
b) predinvestičná a projektová príprava</t>
  </si>
  <si>
    <t>Financovanie AK – regionálna úroveň
Vzdelávanie AK – regionálna úroveň
Financovanie materiálno-technického, prevádzkového vybavenia, režijných výdavkov a mobility – regionálna úroveň</t>
  </si>
  <si>
    <t xml:space="preserve">Budovanie miestnych distribučných sietí (najmä v rámci energetických komunít), uskladňovanie energie a zavádzanie inteligentných energetických systémov vrátane komponentov kybernetickej bezpečnosti
</t>
  </si>
  <si>
    <t>1Q/2025</t>
  </si>
  <si>
    <t>2Q/2025</t>
  </si>
  <si>
    <t>3Q/2025</t>
  </si>
  <si>
    <t>4Q/2025</t>
  </si>
  <si>
    <t>Trnavský  kraj,
Nitriansky  kraj,
Trenčiansky kraj,
Žilinský kraj,
Banskobystrický kraj,
Prešovský kraj,
Košický kraj</t>
  </si>
  <si>
    <t>Trnavský kraj,
Trenčiansky kraj,
Nitriansky kraj,
Banskobystrický kraj,
Žilinský kraj,
Košický kraj, 
Prešovský kraj</t>
  </si>
  <si>
    <t>Trnavský kraj, Trenčiansky kraj, Nitriansky kraj, Banskobystrický kraj, Žilinský kraj, Košický kraj, Prešovský kraj</t>
  </si>
  <si>
    <t>Žilinský kraj, Prešovský kraj, Košický kraj</t>
  </si>
  <si>
    <t>subjekty štátnej správy s pôsobnosťou v oblasti ochrany prírody a krajiny;  vlastníci a/alebo užívatelia pozemkov na územiach realizácie projektov (vrátane chránených území) – nezávisle od ich právnej formy;  subjekty verejnej správy; subjekty súkromného sektora; užívatelia dát a informácií v oblasti ochrany životného prostredia.</t>
  </si>
  <si>
    <t>IUI / Dopytovo orientované projekty 
rôzne subjekty</t>
  </si>
  <si>
    <t>subjekty prenosovej a distribučnej sústavy</t>
  </si>
  <si>
    <t>mesto Košice
mesto Žilina
mesto Prešov</t>
  </si>
  <si>
    <t>mestá UMR</t>
  </si>
  <si>
    <t>MPSVR SR</t>
  </si>
  <si>
    <t>štátna príspevková organizácia zriadená, resp. v zriaďovateľskej pôsobnosti MŽP SR s pôsobnosťou v oblasti ochrany prírody, podnik v nadväznosti na čl. 107 Zmluvy o fungovaní EÚ</t>
  </si>
  <si>
    <t>FO a PO</t>
  </si>
  <si>
    <t>Investície do výstavby nových zdrojov elektriny z OZE</t>
  </si>
  <si>
    <t>Výzva na predkladanie žiadostí o refundáciu výdavkov za obstaranie energetických certifikátov a passportov obnovy verejných budov</t>
  </si>
  <si>
    <t>Zlepšenie energetickej hospodárnosti rodinných domov domácností ohrozených energetickou chudobou</t>
  </si>
  <si>
    <t>max. 10 000 EUR</t>
  </si>
  <si>
    <t>10.3.2025</t>
  </si>
  <si>
    <t>Poskytnutie zálohovej platby</t>
  </si>
  <si>
    <t>Výzva č. 2 - 3. kolo na predkladanie žiadostí o poskytnutie prostriedkov mechanizmu na čiastkovú obnovu rodinných domov - ODM II.</t>
  </si>
  <si>
    <t>https://obnovdom.sk/media/vyzva-mini-2/3.%20kolo/02_19I04_18_V023_REU_V%C3%BDzva_V02_v_zneni_aktualizacie2.pdf</t>
  </si>
  <si>
    <t>Výzva č. 2 - 3.kolo na predkladanie žiadostí o poskytnutie prostriedkov mechanizmu na čiastkovú obnovu rodinných domov - ODM II.</t>
  </si>
  <si>
    <t>17.3.2025</t>
  </si>
  <si>
    <t>22.4.2025</t>
  </si>
  <si>
    <t>Odpad</t>
  </si>
  <si>
    <t>Podpora prípravy odpadov na opätovné použitie a recyklácia odpadov v rámci integrovaných územných investícií</t>
  </si>
  <si>
    <t>Výzva je zameraná na podporu aktivít v poblasti prípravy odpadov na opätovné použitie, recyklácia biologických a stavebných odpadov.</t>
  </si>
  <si>
    <t>Oprávneným miestom realizácie projektu podľa schémy štátnej a mnimálnej pomoci je celé územie SR (územie VÚC a UMR v zmysle IUI)</t>
  </si>
  <si>
    <t>poskytnutie zálohovej platby, predfinancivanie a refundácia</t>
  </si>
  <si>
    <t>Miera spolufinancovania je uvedená vo výzve</t>
  </si>
  <si>
    <t>https://portal.itms21.sk/vyhlasena-vyzva/?id=3577</t>
  </si>
  <si>
    <t>Skupinový nákup tepelných čerpadiel vzduch-voda pre rodinné domy</t>
  </si>
  <si>
    <t>Spoločnosť ochrany spotrebiteľov</t>
  </si>
  <si>
    <t>31.5.2025</t>
  </si>
  <si>
    <t>nie</t>
  </si>
  <si>
    <t xml:space="preserve">Zlepšenie energetickej hospodárnosti rodinných domov domácností </t>
  </si>
  <si>
    <t>https://www.spolocnenakupy.sk/hp/</t>
  </si>
  <si>
    <t>Výzva na predkladanie žiadostí zameraná na podporu výstavby n ových zariadení na výrobu elektriny z OZE a batériových systémov</t>
  </si>
  <si>
    <t>4.4.2025</t>
  </si>
  <si>
    <t>15.7.2025</t>
  </si>
  <si>
    <t>Cieľom výzvy je zvýšenie podielu elektriny vyrobenej z OZE na hrubej energetickej spotrebe SR.</t>
  </si>
  <si>
    <t>https://ispo.planobnovy.sk/app/vyzvy/544919584643133440</t>
  </si>
  <si>
    <t>01I01-26-V09</t>
  </si>
  <si>
    <t>Výzva na podporu energetickej efektívnosti a využívania OZE v podnikoch</t>
  </si>
  <si>
    <t>https://portal.itms21.sk/vyhlasena-vyzva/?id=3564</t>
  </si>
  <si>
    <t>10.4.2025</t>
  </si>
  <si>
    <t>Znižovanie emisií skleníkových plynov a zlepšovanie energetickej efektívnosti v podnikoch a dekarbonizácia</t>
  </si>
  <si>
    <t>Výzva na predkladanie ŽoPPM na podporu budovania nabíjacej infraštruktúry pre elektrické vozidlá pre PO a FO podnikateľov</t>
  </si>
  <si>
    <t>Výzva na predkladanie ŽoPPM na podporu budovania nabíjacej infraštruktúry pre elektrické vozidlá pre subjekty územnej samosprávy a nimi zriadené organizácie</t>
  </si>
  <si>
    <t>PO, a.s., neziskové organizácie a fondy, nadácie</t>
  </si>
  <si>
    <t>03I04-26-V05</t>
  </si>
  <si>
    <t>03I04-26-V06</t>
  </si>
  <si>
    <t>11.4.2025</t>
  </si>
  <si>
    <t>30.6.2025</t>
  </si>
  <si>
    <t>Podpora rozvoja elektromobility v SR formou budovania a rozvoja verejnej nabíjacej infraštruktúry</t>
  </si>
  <si>
    <t>https://ispo.planobnovy.sk/app/vyzvy/680336528547688448</t>
  </si>
  <si>
    <t>PO a FO</t>
  </si>
  <si>
    <t>a.s., s.r.o., VÚC</t>
  </si>
  <si>
    <t>Podporiť štúdie alebo poradenské služby, vrátane energetických auditov, priamo súvisiacich s investíciami na využitie geotermálnej energie na výrobu tepla, elektriny alebo kombinovanej výroby elektriny a tepla, s cieľom podporiť vyhľadávanie, prieskum a overovanie zdrojov geotermálnej energie pre energetické využitie a plnenie cieľov a požiadaviek ustanovených Smernicou EP o podpore využívania EOZ v platnom znení.</t>
  </si>
  <si>
    <t>https://portal.itms21.sk/vyhlasena-vyzva/?id=3668</t>
  </si>
  <si>
    <t>okresy Prievidza, Partizánske, Baská Štiavnica, Brezno, Revúca, Rimavská Sobota, Žarnovica, Žiar nad Hronom, Zvolen, Košice, Košice okolie, Michalovce</t>
  </si>
  <si>
    <t>Podpora rozvoja elektromobility v Slovenskej republike formou budovania a rozvoja verejnej nabíjacej infraštruktúry.</t>
  </si>
  <si>
    <t>Obce, VÚC</t>
  </si>
  <si>
    <t>max. 300 000 EUR</t>
  </si>
  <si>
    <t>14.4.2025</t>
  </si>
  <si>
    <t>https://ispo.planobnovy.sk/app/vyzvy/686951164948688896</t>
  </si>
  <si>
    <t>ZSSK - Dodávka a montáž systému ETCS do elektrických jednotiek</t>
  </si>
  <si>
    <t>I/64 Prievidza - obchvat</t>
  </si>
  <si>
    <t xml:space="preserve">Modernizácia električkových tratí v meste Košice, 2. etapa, časť 17 a 18 </t>
  </si>
  <si>
    <t>Vybudovanie infraštruktúry na kontrolu a prípravu vozového parku železničnej osobnej dopravy – Žilina</t>
  </si>
  <si>
    <t>I/15 Stropkov - preložka</t>
  </si>
  <si>
    <t xml:space="preserve">Podpora zariadení na výrobu energie z OZE v Banskobystrickom kraji </t>
  </si>
  <si>
    <t>Zabezpečenie modernizácie a rozvoja regionálnych železničných tratí</t>
  </si>
  <si>
    <t>Zabezpečenie modernizácie a rozvoja hlavných železničných tratí a uzlov (EFRR VRR)</t>
  </si>
  <si>
    <t>Prešovský kraj,
Košický kraj</t>
  </si>
  <si>
    <t>Trenčiansky kraj</t>
  </si>
  <si>
    <t>Košický kraj</t>
  </si>
  <si>
    <t>Žilinský kraj</t>
  </si>
  <si>
    <t>Prešovský kraj</t>
  </si>
  <si>
    <t>Bratislavský kraj, Trnavský kraj, Trenčiansky kraj, Nitriansky kraj, Banskobystrický kraj, Žilinský kraj, Košický kraj, Prešovský kraj</t>
  </si>
  <si>
    <t>Trnavský kraj,
Nitriansky kraj, 
Trenčiansky kraj,
Žilinský kraj,
Banskobystrický kraj,
Prešovský kraj,
Košický kraj</t>
  </si>
  <si>
    <t>Bratislavsky kraj</t>
  </si>
  <si>
    <t>výstavba a modernizácia ciest I. triedy</t>
  </si>
  <si>
    <t>modernizácia a výstavba infraštruktúry na kontrolu a prípravu vozidlového parku železničnej osobnej dopravy pre prevádzku v rámci služieb vo
verejnom záujme</t>
  </si>
  <si>
    <t>Výstavba zariadení na výrobu OZE a zeleného vodíka a ich využívanie v energetických systémoch 
vrátane diaľkového vykurovania a chladenia, podpora zavádzania inteligentných energetických 
systémov vrátane uskladňovania OZE</t>
  </si>
  <si>
    <t>a) modernizácia a renovácia regionálnych železničných tratí (zlepšovanie vybraných technických parametrov železničnej dopravnej cesty, zvyšovanie kapacity, elektrifikácia tratí, dispečerizácia tratí);
b) železničná telematika;
c) zvyšovanie bezpečnosti na železničných priecestiach;
d) obnova staničných budov;
e) predinvestičná a projektová príprava.</t>
  </si>
  <si>
    <t>a) modernizácia, resp. renovácia železničných tratí (zlepšovanie vybraných technických parametrov železničnej dopravnej cesty, zvyšovanie kapacity, elektrifikácia tratí, dispečerizácia tratí) a kľúčových železničných uzlov;
b) implementácia Európskeho systému riadenia železničnej dopravy (ERTMS) vrátane staničného a traťového zabezpečovacieho zariadenia;
c) obnova staničných budov;
d) predinvestičná a projektová príprava.</t>
  </si>
  <si>
    <t>obnova mobilných prostriedkov železničnej VOD</t>
  </si>
  <si>
    <t xml:space="preserve">
Banskobystrický kraj (okres Banská Štiavnica, Brezno, Revúca, Rimavská Sobota, Žarnovica, Žiar nad Hronom, Zvolen)</t>
  </si>
  <si>
    <t>https://portal.itms21.sk/vyhlasena-vyzva/?id=3682</t>
  </si>
  <si>
    <t>1.4.2029</t>
  </si>
  <si>
    <t>Výstavba a modernizácia tratí dráhovej MHD vrátane prvkov preferencie</t>
  </si>
  <si>
    <t>Výstavba a modernizácia ciest I. triedy a zabezpečiť odklon tranzitnej dopravy mimo centrálnu oblasť mesta a dosiahnuť zvýšenie plynulosti a bezpečnosti dopravy a zníženie negatívnych vplyvov dopravy na životné prostredie.</t>
  </si>
  <si>
    <t>https://portal.itms21.sk/vyhlasena-vyzva/?id=3683</t>
  </si>
  <si>
    <t>25.4.2025</t>
  </si>
  <si>
    <t>Znižovanie emisií zo stacionárnych zdrojov znečisťovania ovzdušia</t>
  </si>
  <si>
    <t>https://portal.itms21.sk/vyhlasena-vyzva/?id=3688</t>
  </si>
  <si>
    <t>Zníženie emisií do ovzdušia na veľkých a stredných stacionárnych zdrojoch znečisťovania ovzdušia situovaných prioritne v oblastiach riadenia kvality ovzdušia.</t>
  </si>
  <si>
    <t>Ovzdušie</t>
  </si>
  <si>
    <t>https://portal.itms21.sk/vyhlasena-vyzva/?id=3691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</si>
</sst>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d\.m\.yyyy"/>
    <numFmt numFmtId="165" formatCode="#,##0\ &quot;€&quot;"/>
    <numFmt numFmtId="166" formatCode="#,##0.00\ &quot;€&quot;"/>
    <numFmt numFmtId="167" formatCode="mmmm\ yyyy;@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u/>
      <sz val="10"/>
      <color rgb="FF000000"/>
      <name val="Calibri"/>
      <family val="2"/>
    </font>
    <font>
      <u/>
      <sz val="10"/>
      <color rgb="FF0000FF"/>
      <name val="Calibri"/>
      <family val="2"/>
    </font>
    <font>
      <sz val="10"/>
      <color theme="1"/>
      <name val="Calibri"/>
      <family val="2"/>
    </font>
    <font>
      <u/>
      <sz val="10"/>
      <color rgb="FF0563C1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38"/>
    </font>
    <font>
      <sz val="10"/>
      <color rgb="FF0B0C0C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212529"/>
      <name val="Verdana"/>
      <family val="2"/>
      <charset val="238"/>
    </font>
    <font>
      <sz val="11"/>
      <color rgb="FF212529"/>
      <name val="Calibri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3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5" fillId="2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7" borderId="0" xfId="0" applyFill="1"/>
    <xf numFmtId="0" fontId="0" fillId="3" borderId="0" xfId="0" applyFill="1"/>
    <xf numFmtId="0" fontId="0" fillId="5" borderId="0" xfId="0" applyFill="1"/>
    <xf numFmtId="0" fontId="8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9" fontId="14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0" fontId="4" fillId="6" borderId="1" xfId="2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6" fontId="20" fillId="0" borderId="1" xfId="0" applyNumberFormat="1" applyFont="1" applyFill="1" applyBorder="1" applyAlignment="1">
      <alignment horizontal="center" vertical="center" wrapText="1"/>
    </xf>
    <xf numFmtId="165" fontId="20" fillId="0" borderId="1" xfId="4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5" fillId="2" borderId="1" xfId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2" borderId="1" xfId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 wrapText="1"/>
    </xf>
    <xf numFmtId="14" fontId="20" fillId="4" borderId="1" xfId="0" applyNumberFormat="1" applyFont="1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4" fontId="14" fillId="6" borderId="1" xfId="0" applyNumberFormat="1" applyFont="1" applyFill="1" applyBorder="1" applyAlignment="1">
      <alignment horizontal="center" vertical="center" wrapText="1"/>
    </xf>
    <xf numFmtId="0" fontId="28" fillId="2" borderId="1" xfId="1" applyFont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4" fillId="8" borderId="0" xfId="2" applyFill="1" applyAlignment="1">
      <alignment horizontal="center" vertical="center" wrapText="1"/>
    </xf>
    <xf numFmtId="0" fontId="4" fillId="8" borderId="1" xfId="2" applyFill="1" applyBorder="1" applyAlignment="1">
      <alignment horizontal="center" vertical="center" wrapText="1"/>
    </xf>
    <xf numFmtId="0" fontId="30" fillId="0" borderId="0" xfId="8" applyAlignment="1">
      <alignment horizontal="center" vertical="center" wrapText="1"/>
    </xf>
    <xf numFmtId="0" fontId="30" fillId="0" borderId="1" xfId="8" applyBorder="1" applyAlignment="1">
      <alignment horizontal="center" vertical="center" wrapText="1"/>
    </xf>
    <xf numFmtId="166" fontId="14" fillId="6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6" fontId="20" fillId="0" borderId="3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8" fontId="8" fillId="6" borderId="2" xfId="0" applyNumberFormat="1" applyFont="1" applyFill="1" applyBorder="1" applyAlignment="1">
      <alignment horizontal="center" vertical="center" wrapText="1"/>
    </xf>
    <xf numFmtId="167" fontId="20" fillId="4" borderId="3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4" borderId="1" xfId="2" applyFill="1" applyBorder="1" applyAlignment="1">
      <alignment horizontal="center" vertical="center" wrapText="1"/>
    </xf>
    <xf numFmtId="0" fontId="30" fillId="8" borderId="1" xfId="8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5" fillId="0" borderId="1" xfId="6" applyFont="1" applyBorder="1" applyAlignment="1">
      <alignment horizontal="center" vertical="center" wrapText="1"/>
    </xf>
    <xf numFmtId="0" fontId="29" fillId="4" borderId="1" xfId="3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4" fillId="8" borderId="6" xfId="2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14" fontId="14" fillId="9" borderId="1" xfId="0" applyNumberFormat="1" applyFont="1" applyFill="1" applyBorder="1" applyAlignment="1">
      <alignment horizontal="center" vertical="center" wrapText="1"/>
    </xf>
    <xf numFmtId="14" fontId="8" fillId="9" borderId="1" xfId="0" applyNumberFormat="1" applyFont="1" applyFill="1" applyBorder="1" applyAlignment="1">
      <alignment horizontal="center" vertical="center" wrapText="1"/>
    </xf>
    <xf numFmtId="14" fontId="8" fillId="9" borderId="3" xfId="0" applyNumberFormat="1" applyFont="1" applyFill="1" applyBorder="1" applyAlignment="1">
      <alignment horizontal="center" vertical="center" wrapText="1"/>
    </xf>
    <xf numFmtId="14" fontId="20" fillId="3" borderId="3" xfId="0" applyNumberFormat="1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 wrapText="1"/>
    </xf>
    <xf numFmtId="42" fontId="8" fillId="6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wrapText="1"/>
    </xf>
    <xf numFmtId="0" fontId="37" fillId="0" borderId="1" xfId="0" applyFont="1" applyBorder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8" borderId="3" xfId="2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8" borderId="3" xfId="2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4" fontId="14" fillId="6" borderId="3" xfId="0" applyNumberFormat="1" applyFont="1" applyFill="1" applyBorder="1" applyAlignment="1">
      <alignment horizontal="center" vertical="center" wrapText="1"/>
    </xf>
    <xf numFmtId="6" fontId="20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6" fontId="20" fillId="0" borderId="3" xfId="0" applyNumberFormat="1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4" fillId="0" borderId="0" xfId="2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4" fillId="0" borderId="1" xfId="2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9" fontId="2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9" fontId="2" fillId="6" borderId="3" xfId="0" applyNumberFormat="1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9" fontId="2" fillId="6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0" borderId="3" xfId="2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0" fontId="4" fillId="8" borderId="3" xfId="2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9" fontId="2" fillId="6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0" borderId="2" xfId="2" applyBorder="1" applyAlignment="1">
      <alignment horizontal="center" vertical="center" wrapText="1"/>
    </xf>
    <xf numFmtId="0" fontId="4" fillId="0" borderId="3" xfId="2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4" fillId="8" borderId="2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165" fontId="20" fillId="0" borderId="2" xfId="0" applyNumberFormat="1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9" fontId="2" fillId="6" borderId="2" xfId="0" applyNumberFormat="1" applyFont="1" applyFill="1" applyBorder="1" applyAlignment="1">
      <alignment horizontal="center" vertical="center" wrapText="1"/>
    </xf>
    <xf numFmtId="9" fontId="2" fillId="6" borderId="3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6" fontId="20" fillId="0" borderId="2" xfId="0" applyNumberFormat="1" applyFont="1" applyFill="1" applyBorder="1" applyAlignment="1">
      <alignment horizontal="center" vertical="center" wrapText="1"/>
    </xf>
    <xf numFmtId="6" fontId="20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4" fontId="14" fillId="6" borderId="2" xfId="0" applyNumberFormat="1" applyFont="1" applyFill="1" applyBorder="1" applyAlignment="1">
      <alignment horizontal="center" vertical="center" wrapText="1"/>
    </xf>
    <xf numFmtId="14" fontId="14" fillId="6" borderId="3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65" fontId="20" fillId="0" borderId="4" xfId="0" applyNumberFormat="1" applyFont="1" applyFill="1" applyBorder="1" applyAlignment="1">
      <alignment horizontal="center" vertical="center" wrapText="1"/>
    </xf>
    <xf numFmtId="9" fontId="14" fillId="6" borderId="2" xfId="0" applyNumberFormat="1" applyFont="1" applyFill="1" applyBorder="1" applyAlignment="1">
      <alignment horizontal="center" vertical="center" wrapText="1"/>
    </xf>
    <xf numFmtId="9" fontId="14" fillId="6" borderId="4" xfId="0" applyNumberFormat="1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8" borderId="2" xfId="2" applyFill="1" applyBorder="1" applyAlignment="1">
      <alignment horizontal="center" vertical="center" wrapText="1"/>
    </xf>
    <xf numFmtId="0" fontId="4" fillId="8" borderId="3" xfId="2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14" fontId="20" fillId="4" borderId="2" xfId="0" applyNumberFormat="1" applyFont="1" applyFill="1" applyBorder="1" applyAlignment="1">
      <alignment horizontal="center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8" borderId="4" xfId="2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14" fontId="20" fillId="4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6" fontId="20" fillId="0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8" fontId="8" fillId="6" borderId="2" xfId="0" applyNumberFormat="1" applyFont="1" applyFill="1" applyBorder="1" applyAlignment="1">
      <alignment horizontal="center" vertical="center" wrapText="1"/>
    </xf>
    <xf numFmtId="8" fontId="8" fillId="6" borderId="4" xfId="0" applyNumberFormat="1" applyFont="1" applyFill="1" applyBorder="1" applyAlignment="1">
      <alignment horizontal="center" vertical="center" wrapText="1"/>
    </xf>
    <xf numFmtId="8" fontId="8" fillId="6" borderId="3" xfId="0" applyNumberFormat="1" applyFont="1" applyFill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14" fontId="8" fillId="6" borderId="4" xfId="0" applyNumberFormat="1" applyFont="1" applyFill="1" applyBorder="1" applyAlignment="1">
      <alignment horizontal="center" vertical="center" wrapText="1"/>
    </xf>
    <xf numFmtId="14" fontId="8" fillId="6" borderId="3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30" fillId="0" borderId="2" xfId="8" applyBorder="1" applyAlignment="1">
      <alignment horizontal="center" vertical="center" wrapText="1"/>
    </xf>
    <xf numFmtId="0" fontId="30" fillId="0" borderId="4" xfId="8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2" xfId="2" applyFill="1" applyBorder="1" applyAlignment="1">
      <alignment horizontal="center" vertical="center" wrapText="1"/>
    </xf>
    <xf numFmtId="166" fontId="2" fillId="6" borderId="2" xfId="0" applyNumberFormat="1" applyFont="1" applyFill="1" applyBorder="1" applyAlignment="1">
      <alignment horizontal="center" vertical="center" wrapText="1"/>
    </xf>
    <xf numFmtId="166" fontId="2" fillId="6" borderId="3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4" fillId="6" borderId="2" xfId="2" applyFill="1" applyBorder="1" applyAlignment="1">
      <alignment horizontal="center" vertical="center" wrapText="1"/>
    </xf>
    <xf numFmtId="0" fontId="4" fillId="6" borderId="3" xfId="2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4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1" fillId="0" borderId="2" xfId="6" applyFont="1" applyBorder="1" applyAlignment="1">
      <alignment horizontal="center" vertical="center" wrapText="1"/>
    </xf>
    <xf numFmtId="0" fontId="21" fillId="0" borderId="4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0" fillId="0" borderId="3" xfId="8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6" fontId="2" fillId="6" borderId="4" xfId="0" applyNumberFormat="1" applyFont="1" applyFill="1" applyBorder="1" applyAlignment="1">
      <alignment horizontal="center" vertical="center" wrapText="1"/>
    </xf>
    <xf numFmtId="166" fontId="8" fillId="6" borderId="2" xfId="0" applyNumberFormat="1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>
      <alignment horizontal="center" vertical="center" wrapText="1"/>
    </xf>
    <xf numFmtId="166" fontId="8" fillId="6" borderId="3" xfId="0" applyNumberFormat="1" applyFont="1" applyFill="1" applyBorder="1" applyAlignment="1">
      <alignment horizontal="center" vertical="center" wrapText="1"/>
    </xf>
    <xf numFmtId="9" fontId="8" fillId="6" borderId="2" xfId="0" applyNumberFormat="1" applyFont="1" applyFill="1" applyBorder="1" applyAlignment="1">
      <alignment horizontal="center" vertical="center" wrapText="1"/>
    </xf>
    <xf numFmtId="9" fontId="8" fillId="6" borderId="4" xfId="0" applyNumberFormat="1" applyFont="1" applyFill="1" applyBorder="1" applyAlignment="1">
      <alignment horizontal="center" vertical="center" wrapText="1"/>
    </xf>
    <xf numFmtId="9" fontId="8" fillId="6" borderId="3" xfId="0" applyNumberFormat="1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0" fontId="4" fillId="4" borderId="4" xfId="2" applyFill="1" applyBorder="1" applyAlignment="1">
      <alignment horizontal="center" vertical="center" wrapText="1"/>
    </xf>
    <xf numFmtId="0" fontId="4" fillId="4" borderId="3" xfId="2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0" fontId="4" fillId="0" borderId="4" xfId="2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9" fontId="2" fillId="6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9">
    <cellStyle name="Čiarka" xfId="3" builtinId="3"/>
    <cellStyle name="Hyperlink" xfId="7"/>
    <cellStyle name="Hypertextové prepojenie" xfId="2" builtinId="8"/>
    <cellStyle name="Hypertextové prepojenie 2" xfId="8"/>
    <cellStyle name="Normálna" xfId="0" builtinId="0"/>
    <cellStyle name="Normálna 2" xfId="5"/>
    <cellStyle name="Normálna 2 2" xfId="6"/>
    <cellStyle name="Normálna 4" xfId="4"/>
    <cellStyle name="Zvýraznenie5" xfId="1" builtin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po.planobnovy.sk/app/vyzvy/471669266438860800" TargetMode="External"/><Relationship Id="rId18" Type="http://schemas.openxmlformats.org/officeDocument/2006/relationships/hyperlink" Target="https://portal.itms21.sk/vyhlasena-vyzva/?id=3515" TargetMode="External"/><Relationship Id="rId26" Type="http://schemas.openxmlformats.org/officeDocument/2006/relationships/hyperlink" Target="https://envirofond.sk/wp-content/uploads/2024/07/Vyzva-MOF-2-2024-Hybridna-Teplarenstvo_EF_16.07.2024.pdf" TargetMode="External"/><Relationship Id="rId39" Type="http://schemas.openxmlformats.org/officeDocument/2006/relationships/hyperlink" Target="https://portal.itms21.sk/vyhlasena-vyzva/?id=3558" TargetMode="External"/><Relationship Id="rId21" Type="http://schemas.openxmlformats.org/officeDocument/2006/relationships/hyperlink" Target="https://portal.itms21.sk/vyhlasena-vyzva/?id=3522" TargetMode="External"/><Relationship Id="rId34" Type="http://schemas.openxmlformats.org/officeDocument/2006/relationships/hyperlink" Target="https://www.prazdroj.sk/media/pivovar-saris-opat-podpori-verejnoprospesne-projekty-v-sarisskom-regione" TargetMode="External"/><Relationship Id="rId42" Type="http://schemas.openxmlformats.org/officeDocument/2006/relationships/hyperlink" Target="https://sk.plsk.eu/-/oznamenie-o-vyhlaseni-vyzvy-na-predkladanie-ziadosti-o-prispevok-biodiverzita" TargetMode="External"/><Relationship Id="rId47" Type="http://schemas.openxmlformats.org/officeDocument/2006/relationships/hyperlink" Target="https://portal.itms21.sk/vyhlasena-vyzva/?id=3550" TargetMode="External"/><Relationship Id="rId50" Type="http://schemas.openxmlformats.org/officeDocument/2006/relationships/hyperlink" Target="https://portal.itms21.sk/vyhlasena-vyzva/?id=3633" TargetMode="External"/><Relationship Id="rId7" Type="http://schemas.openxmlformats.org/officeDocument/2006/relationships/hyperlink" Target="https://www.coop.sk/sk/projekt/235/program-podpory-lokalnych-komunit" TargetMode="External"/><Relationship Id="rId2" Type="http://schemas.openxmlformats.org/officeDocument/2006/relationships/hyperlink" Target="https://vaia.gov.sk/sk/2023/10/20/podpora-vyvoja-inovativnych-rieseni-v-oblasti-dekarbonizacie/" TargetMode="External"/><Relationship Id="rId16" Type="http://schemas.openxmlformats.org/officeDocument/2006/relationships/hyperlink" Target="https://ispo.planobnovy.sk/app/vyzvy/578561210976219136" TargetMode="External"/><Relationship Id="rId29" Type="http://schemas.openxmlformats.org/officeDocument/2006/relationships/hyperlink" Target="https://portal.itms21.sk/vyhlasena-vyzva/?id=3401" TargetMode="External"/><Relationship Id="rId11" Type="http://schemas.openxmlformats.org/officeDocument/2006/relationships/hyperlink" Target="https://ekopolis.sk/zivotne-prostredie/dobry-sused" TargetMode="External"/><Relationship Id="rId24" Type="http://schemas.openxmlformats.org/officeDocument/2006/relationships/hyperlink" Target="https://envirofond.sk/oblast-d-ochrana-prirody-biodiverzity-a-krajiny/" TargetMode="External"/><Relationship Id="rId32" Type="http://schemas.openxmlformats.org/officeDocument/2006/relationships/hyperlink" Target="https://ispo.planobnovy.sk/app/vyzvy/545276464162844672" TargetMode="External"/><Relationship Id="rId37" Type="http://schemas.openxmlformats.org/officeDocument/2006/relationships/hyperlink" Target="https://portal.itms21.sk/vyhlasena-vyzva/?id=3555" TargetMode="External"/><Relationship Id="rId40" Type="http://schemas.openxmlformats.org/officeDocument/2006/relationships/hyperlink" Target="https://portal.itms21.sk/vyhlasena-vyzva/?id=3555" TargetMode="External"/><Relationship Id="rId45" Type="http://schemas.openxmlformats.org/officeDocument/2006/relationships/hyperlink" Target="https://sk.plsk.eu/-/oznamenie-o-vyhlaseni-vyzvy-na-predkladanie-ziadosti-o-prispevok-klima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apa.sk/72-prv-2023/oznmenie-o-zverejnen-vzvy--72-prv-2023-pre-podopatrenie-4-1-podpora-na-investcie-do-ponohospodrskych-podnikov/12376" TargetMode="External"/><Relationship Id="rId10" Type="http://schemas.openxmlformats.org/officeDocument/2006/relationships/hyperlink" Target="https://www.slsp.sk/sk/nadacia/granty-a-partnerstva/grantovy-program-pre-buducnost" TargetMode="External"/><Relationship Id="rId19" Type="http://schemas.openxmlformats.org/officeDocument/2006/relationships/hyperlink" Target="https://portal.itms21.sk/vyhlasena-vyzva/?id=3461" TargetMode="External"/><Relationship Id="rId31" Type="http://schemas.openxmlformats.org/officeDocument/2006/relationships/hyperlink" Target="https://obnovdom.sk/media/vyzva5/01_Oznamenie_o_zmene_c-2_vyzvy_c-5_072024.pdf" TargetMode="External"/><Relationship Id="rId44" Type="http://schemas.openxmlformats.org/officeDocument/2006/relationships/hyperlink" Target="https://vaia.gov.sk/sk/2024/09/19/podpora-vyvoja-inovativnych-rieseni-v-oblasti-dekarbonizacie-c2/" TargetMode="External"/><Relationship Id="rId52" Type="http://schemas.openxmlformats.org/officeDocument/2006/relationships/hyperlink" Target="https://portal.itms21.sk/vyhlasena-vyzva/?id=3668" TargetMode="External"/><Relationship Id="rId4" Type="http://schemas.openxmlformats.org/officeDocument/2006/relationships/hyperlink" Target="https://danube.vlada.gov.sk/2021-2027/vyzvy/2021-2027-vyzvy-seed-money-facility/?csrt=2738430384589420058" TargetMode="External"/><Relationship Id="rId9" Type="http://schemas.openxmlformats.org/officeDocument/2006/relationships/hyperlink" Target="https://nadaciazse.sk/projekt/menim-na-zelen" TargetMode="External"/><Relationship Id="rId14" Type="http://schemas.openxmlformats.org/officeDocument/2006/relationships/hyperlink" Target="https://eraportal.sk/horizont-europa/vyzva/safe-resilient-transport-and-smart-mobility-services-for-passengers-and-goods-horizon-cl5-2024-d6-01/" TargetMode="External"/><Relationship Id="rId22" Type="http://schemas.openxmlformats.org/officeDocument/2006/relationships/hyperlink" Target="https://ispo.planobnovy.sk/app/vyzvy/562973834073780224" TargetMode="External"/><Relationship Id="rId27" Type="http://schemas.openxmlformats.org/officeDocument/2006/relationships/hyperlink" Target="https://portal.itms21.sk/vyhlasena-vyzva/?id=3537" TargetMode="External"/><Relationship Id="rId30" Type="http://schemas.openxmlformats.org/officeDocument/2006/relationships/hyperlink" Target="https://ispo.planobnovy.sk/app/vyzvy/568738742342168576" TargetMode="External"/><Relationship Id="rId35" Type="http://schemas.openxmlformats.org/officeDocument/2006/relationships/hyperlink" Target="https://grantup.sk/sanca-pre-startupy-eit-innoenergy-hlada-riesenia-pre-udrzatelnu-energiu/" TargetMode="External"/><Relationship Id="rId43" Type="http://schemas.openxmlformats.org/officeDocument/2006/relationships/hyperlink" Target="https://sk.plsk.eu/-/oznamenie-o-vyhlaseni-vyzvy-na-predkladanie-ziadosti-o-prispevok-klima" TargetMode="External"/><Relationship Id="rId48" Type="http://schemas.openxmlformats.org/officeDocument/2006/relationships/hyperlink" Target="https://portal.itms21.sk/vyhlasena-vyzva/?id=3550" TargetMode="External"/><Relationship Id="rId8" Type="http://schemas.openxmlformats.org/officeDocument/2006/relationships/hyperlink" Target="https://nadaciatipsport.sk/2024/02/14/startuje-druhe-kolo-grantoveho-programu-nasadeni-pre-klimu/" TargetMode="External"/><Relationship Id="rId51" Type="http://schemas.openxmlformats.org/officeDocument/2006/relationships/hyperlink" Target="https://obnovdom.sk/media/vyzva-mini-2/3.%20kolo/02_19I04_18_V023_REU_V%C3%BDzva_V02_v_zneni_aktualizacie2.pdf" TargetMode="External"/><Relationship Id="rId3" Type="http://schemas.openxmlformats.org/officeDocument/2006/relationships/hyperlink" Target="https://www.danube.vlada.gov.sk/2021-2027/vyzvy/2-vyzva/" TargetMode="External"/><Relationship Id="rId12" Type="http://schemas.openxmlformats.org/officeDocument/2006/relationships/hyperlink" Target="https://www.mhsr.sk/podpora-investicii/plan-obnovy/harmonogram-vyziev/vyzvy-v-komponente-3-planu-obnovy-a-odolnosti/komponent-3-vyzva-na-predkladanie-ziadosti-o-poskytnutie-prostriedkov-mechanizmu-zamerana-na-podporu-budovania-nabijacej-infrastruktury-pre-elektricke-vozidla-pre-uzemnu-samospravu-a-nimi-zriadene-organizacie-kod-vyzvy-03i04-26-v01?csrt=10310548595362049737" TargetMode="External"/><Relationship Id="rId17" Type="http://schemas.openxmlformats.org/officeDocument/2006/relationships/hyperlink" Target="https://portal.itms21.sk/vyhlasena-vyzva/?id=3523" TargetMode="External"/><Relationship Id="rId25" Type="http://schemas.openxmlformats.org/officeDocument/2006/relationships/hyperlink" Target="https://envirofond.sk/environmentalna-vychova-vzdelavanie-a-osveta-oblast-e/" TargetMode="External"/><Relationship Id="rId33" Type="http://schemas.openxmlformats.org/officeDocument/2006/relationships/hyperlink" Target="https://portal.itms21.sk/vyhlasena-vyzva/?id=3469" TargetMode="External"/><Relationship Id="rId38" Type="http://schemas.openxmlformats.org/officeDocument/2006/relationships/hyperlink" Target="https://portal.itms21.sk/vyhlasena-vyzva/?id=3553" TargetMode="External"/><Relationship Id="rId46" Type="http://schemas.openxmlformats.org/officeDocument/2006/relationships/hyperlink" Target="https://sk.plsk.eu/-/oznamenie-o-vyhlaseni-vyzvy-na-predkladanie-ziadosti-o-prispevok-biodiverzita" TargetMode="External"/><Relationship Id="rId20" Type="http://schemas.openxmlformats.org/officeDocument/2006/relationships/hyperlink" Target="https://www.romovia.vlada.gov.sk/atlas-romskych-komunit/" TargetMode="External"/><Relationship Id="rId41" Type="http://schemas.openxmlformats.org/officeDocument/2006/relationships/hyperlink" Target="https://portal.itms21.sk/vyhlasena-vyzva/?id=3556" TargetMode="External"/><Relationship Id="rId1" Type="http://schemas.openxmlformats.org/officeDocument/2006/relationships/hyperlink" Target="https://vaia.gov.sk/wp-content/uploads/2023/04/Vyzva_09I04-03-V01_IPCEI-H2-1.pdf?csrt=7073934456699042832" TargetMode="External"/><Relationship Id="rId6" Type="http://schemas.openxmlformats.org/officeDocument/2006/relationships/hyperlink" Target="https://obnovdom.sk/" TargetMode="External"/><Relationship Id="rId15" Type="http://schemas.openxmlformats.org/officeDocument/2006/relationships/hyperlink" Target="https://eraportal.sk/horizont-europa/vyzva/support-for-national-regional-and-local-authorities-horizon-miss-2024-cit-02/" TargetMode="External"/><Relationship Id="rId23" Type="http://schemas.openxmlformats.org/officeDocument/2006/relationships/hyperlink" Target="https://envirofond.sk/adaptacia-na-zmenu-klimy/" TargetMode="External"/><Relationship Id="rId28" Type="http://schemas.openxmlformats.org/officeDocument/2006/relationships/hyperlink" Target="https://portal.itms21.sk/vyhlasena-vyzva/?id=2958" TargetMode="External"/><Relationship Id="rId36" Type="http://schemas.openxmlformats.org/officeDocument/2006/relationships/hyperlink" Target="https://portal.itms21.sk/vyhlasena-vyzva/?id=3556" TargetMode="External"/><Relationship Id="rId49" Type="http://schemas.openxmlformats.org/officeDocument/2006/relationships/hyperlink" Target="https://envirofond.sk/wp-content/uploads/2025/01/Vyzva-MoF-3.2025_15.01.25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bnovdom.sk/" TargetMode="External"/><Relationship Id="rId18" Type="http://schemas.openxmlformats.org/officeDocument/2006/relationships/hyperlink" Target="https://envirofond.sk/adaptacia-na-zmenu-klimy/" TargetMode="External"/><Relationship Id="rId26" Type="http://schemas.openxmlformats.org/officeDocument/2006/relationships/hyperlink" Target="https://portal.itms21.sk/vyhlasena-vyzva/?id=3553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s://portal.itms21.sk/vyhlasena-vyzva/?id=3537" TargetMode="External"/><Relationship Id="rId34" Type="http://schemas.openxmlformats.org/officeDocument/2006/relationships/hyperlink" Target="https://portal.itms21.sk/vyhlasena-vyzva/?id=3550" TargetMode="External"/><Relationship Id="rId7" Type="http://schemas.openxmlformats.org/officeDocument/2006/relationships/hyperlink" Target="https://ekopolis.sk/zivotne-prostredie/dobry-sused" TargetMode="External"/><Relationship Id="rId12" Type="http://schemas.openxmlformats.org/officeDocument/2006/relationships/hyperlink" Target="https://www.mhsr.sk/podpora-investicii/plan-obnovy/harmonogram-vyziev/vyzvy-v-komponente-3-planu-obnovy-a-odolnosti/komponent-3-vyzva-na-predkladanie-ziadosti-o-poskytnutie-prostriedkov-mechanizmu-zamerana-na-podporu-budovania-nabijacej-infrastruktury-pre-elektricke-vozidla-pre-uzemnu-samospravu-a-nimi-zriadene-organizacie-kod-vyzvy-03i04-26-v01?csrt=10310548595362049737" TargetMode="External"/><Relationship Id="rId17" Type="http://schemas.openxmlformats.org/officeDocument/2006/relationships/hyperlink" Target="https://www.romovia.vlada.gov.sk/atlas-romskych-komunit/" TargetMode="External"/><Relationship Id="rId25" Type="http://schemas.openxmlformats.org/officeDocument/2006/relationships/hyperlink" Target="https://www.prazdroj.sk/media/pivovar-saris-opat-podpori-verejnoprospesne-projekty-v-sarisskom-regione" TargetMode="External"/><Relationship Id="rId33" Type="http://schemas.openxmlformats.org/officeDocument/2006/relationships/hyperlink" Target="https://sk.plsk.eu/-/oznamenie-o-vyhlaseni-vyzvy-na-predkladanie-ziadosti-o-prispevok-biodiverzita" TargetMode="External"/><Relationship Id="rId38" Type="http://schemas.openxmlformats.org/officeDocument/2006/relationships/hyperlink" Target="https://portal.itms21.sk/vyhlasena-vyzva/?id=3577" TargetMode="External"/><Relationship Id="rId2" Type="http://schemas.openxmlformats.org/officeDocument/2006/relationships/hyperlink" Target="https://zelenadomacnostiam.sk/sk/" TargetMode="External"/><Relationship Id="rId16" Type="http://schemas.openxmlformats.org/officeDocument/2006/relationships/hyperlink" Target="https://portal.itms21.sk/vyhlasena-vyzva/?id=3461" TargetMode="External"/><Relationship Id="rId20" Type="http://schemas.openxmlformats.org/officeDocument/2006/relationships/hyperlink" Target="https://envirofond.sk/environmentalna-vychova-vzdelavanie-a-osveta-oblast-e/" TargetMode="External"/><Relationship Id="rId29" Type="http://schemas.openxmlformats.org/officeDocument/2006/relationships/hyperlink" Target="https://portal.itms21.sk/vyhlasena-vyzva/?id=3555" TargetMode="External"/><Relationship Id="rId1" Type="http://schemas.openxmlformats.org/officeDocument/2006/relationships/hyperlink" Target="https://public.itms2014.sk/vyzva?id=b79dd9a8-4121-47dc-9450-00dbe1ddd712" TargetMode="External"/><Relationship Id="rId6" Type="http://schemas.openxmlformats.org/officeDocument/2006/relationships/hyperlink" Target="https://www.slsp.sk/sk/nadacia/granty-a-partnerstva/grantovy-program-pre-buducnost" TargetMode="External"/><Relationship Id="rId11" Type="http://schemas.openxmlformats.org/officeDocument/2006/relationships/hyperlink" Target="https://www.itms2014.sk/vyzva?id=9c7776d3-7cb9-425c-9d33-d6a7fee3406f" TargetMode="External"/><Relationship Id="rId24" Type="http://schemas.openxmlformats.org/officeDocument/2006/relationships/hyperlink" Target="https://www.itms2014.sk/vyzva?id=5df9fd3f-b8c7-48b9-96b6-d31172636076" TargetMode="External"/><Relationship Id="rId32" Type="http://schemas.openxmlformats.org/officeDocument/2006/relationships/hyperlink" Target="https://sk.plsk.eu/-/oznamenie-o-vyhlaseni-vyzvy-na-predkladanie-ziadosti-o-prispevok-klima" TargetMode="External"/><Relationship Id="rId37" Type="http://schemas.openxmlformats.org/officeDocument/2006/relationships/hyperlink" Target="https://ispo.planobnovy.sk/app/vyzvy/686951164948688896" TargetMode="External"/><Relationship Id="rId5" Type="http://schemas.openxmlformats.org/officeDocument/2006/relationships/hyperlink" Target="https://nadaciazse.sk/projekt/menim-na-zelen" TargetMode="External"/><Relationship Id="rId15" Type="http://schemas.openxmlformats.org/officeDocument/2006/relationships/hyperlink" Target="https://www.romovia.vlada.gov.sk/atlas-romskych-komunit/" TargetMode="External"/><Relationship Id="rId23" Type="http://schemas.openxmlformats.org/officeDocument/2006/relationships/hyperlink" Target="https://obnovdom.sk/" TargetMode="External"/><Relationship Id="rId28" Type="http://schemas.openxmlformats.org/officeDocument/2006/relationships/hyperlink" Target="https://portal.itms21.sk/vyhlasena-vyzva/?id=3555" TargetMode="External"/><Relationship Id="rId36" Type="http://schemas.openxmlformats.org/officeDocument/2006/relationships/hyperlink" Target="https://obnovdom.sk/media/vyzva-mini-2/3.%20kolo/02_19I04_18_V023_REU_V%C3%BDzva_V02_v_zneni_aktualizacie2.pdf" TargetMode="External"/><Relationship Id="rId10" Type="http://schemas.openxmlformats.org/officeDocument/2006/relationships/hyperlink" Target="https://www.itms2014.sk/vyzva?id=5df9fd3f-b8c7-48b9-96b6-d31172636076" TargetMode="External"/><Relationship Id="rId19" Type="http://schemas.openxmlformats.org/officeDocument/2006/relationships/hyperlink" Target="https://envirofond.sk/oblast-d-ochrana-prirody-biodiverzity-a-krajiny/" TargetMode="External"/><Relationship Id="rId31" Type="http://schemas.openxmlformats.org/officeDocument/2006/relationships/hyperlink" Target="https://sk.plsk.eu/-/oznamenie-o-vyhlaseni-vyzvy-na-predkladanie-ziadosti-o-prispevok-klima" TargetMode="External"/><Relationship Id="rId4" Type="http://schemas.openxmlformats.org/officeDocument/2006/relationships/hyperlink" Target="https://nadaciatipsport.sk/2024/02/14/startuje-druhe-kolo-grantoveho-programu-nasadeni-pre-klimu/" TargetMode="External"/><Relationship Id="rId9" Type="http://schemas.openxmlformats.org/officeDocument/2006/relationships/hyperlink" Target="https://www.itms2014.sk/vyzva?id=9c7776d3-7cb9-425c-9d33-d6a7fee3406f" TargetMode="External"/><Relationship Id="rId14" Type="http://schemas.openxmlformats.org/officeDocument/2006/relationships/hyperlink" Target="https://portal.itms21.sk/vyhlasena-vyzva/?id=3461" TargetMode="External"/><Relationship Id="rId22" Type="http://schemas.openxmlformats.org/officeDocument/2006/relationships/hyperlink" Target="https://portal.itms21.sk/vyhlasena-vyzva/?id=3537" TargetMode="External"/><Relationship Id="rId27" Type="http://schemas.openxmlformats.org/officeDocument/2006/relationships/hyperlink" Target="https://portal.itms21.sk/vyhlasena-vyzva/?id=3558" TargetMode="External"/><Relationship Id="rId30" Type="http://schemas.openxmlformats.org/officeDocument/2006/relationships/hyperlink" Target="https://sk.plsk.eu/-/oznamenie-o-vyhlaseni-vyzvy-na-predkladanie-ziadosti-o-prispevok-biodiverzita" TargetMode="External"/><Relationship Id="rId35" Type="http://schemas.openxmlformats.org/officeDocument/2006/relationships/hyperlink" Target="https://portal.itms21.sk/vyhlasena-vyzva/?id=3550" TargetMode="External"/><Relationship Id="rId8" Type="http://schemas.openxmlformats.org/officeDocument/2006/relationships/hyperlink" Target="https://www.mhsr.sk/podpora-investicii/plan-obnovy/harmonogram-vyziev/vyzvy-v-komponente-3-planu-obnovy-a-odolnosti/komponent-3-vyzva-na-predkladanie-ziadosti-o-poskytnutie-prostriedkov-mechanizmu-zamerana-na-podporu-budovania-nabijacej-infrastruktury-pre-elektricke-vozidla-pre-uzemnu-samospravu-a-nimi-zriadene-organizacie-kod-vyzvy-03i04-26-v01?csrt=10310548595362049737" TargetMode="External"/><Relationship Id="rId3" Type="http://schemas.openxmlformats.org/officeDocument/2006/relationships/hyperlink" Target="https://www.coop.sk/sk/projekt/235/program-podpory-lokalnych-komun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workbookViewId="0">
      <pane ySplit="1" topLeftCell="A78" activePane="bottomLeft" state="frozen"/>
      <selection pane="bottomLeft" activeCell="D82" sqref="D82:D88"/>
    </sheetView>
  </sheetViews>
  <sheetFormatPr defaultRowHeight="15" x14ac:dyDescent="0.25"/>
  <cols>
    <col min="1" max="1" width="8.28515625" customWidth="1"/>
    <col min="2" max="2" width="25.5703125" style="96" customWidth="1"/>
    <col min="3" max="3" width="32" style="96" customWidth="1"/>
    <col min="4" max="4" width="40" style="96" customWidth="1"/>
    <col min="5" max="5" width="32" style="96" customWidth="1"/>
    <col min="6" max="6" width="20.140625" style="97" customWidth="1"/>
    <col min="7" max="7" width="51" style="96" bestFit="1" customWidth="1"/>
    <col min="8" max="9" width="25" style="96" customWidth="1"/>
    <col min="10" max="10" width="17.5703125" style="96" bestFit="1" customWidth="1"/>
    <col min="11" max="11" width="19.7109375" style="96" customWidth="1"/>
    <col min="12" max="12" width="20" style="96" customWidth="1"/>
    <col min="13" max="13" width="28.28515625" style="96" customWidth="1"/>
    <col min="14" max="14" width="20.5703125" style="96" customWidth="1"/>
    <col min="15" max="16" width="21.85546875" style="96" bestFit="1" customWidth="1"/>
  </cols>
  <sheetData>
    <row r="1" spans="1:16" s="7" customFormat="1" ht="73.5" customHeight="1" x14ac:dyDescent="0.25">
      <c r="A1" s="9" t="s">
        <v>26</v>
      </c>
      <c r="B1" s="9" t="s">
        <v>27</v>
      </c>
      <c r="C1" s="9" t="s">
        <v>29</v>
      </c>
      <c r="D1" s="9" t="s">
        <v>28</v>
      </c>
      <c r="E1" s="9" t="s">
        <v>222</v>
      </c>
      <c r="F1" s="63" t="s">
        <v>223</v>
      </c>
      <c r="G1" s="9" t="s">
        <v>30</v>
      </c>
      <c r="H1" s="9" t="s">
        <v>220</v>
      </c>
      <c r="I1" s="9" t="s">
        <v>219</v>
      </c>
      <c r="J1" s="9" t="s">
        <v>221</v>
      </c>
      <c r="K1" s="9" t="s">
        <v>31</v>
      </c>
      <c r="L1" s="9" t="s">
        <v>32</v>
      </c>
      <c r="M1" s="9" t="s">
        <v>269</v>
      </c>
      <c r="N1" s="9" t="s">
        <v>33</v>
      </c>
      <c r="O1" s="9" t="s">
        <v>216</v>
      </c>
      <c r="P1" s="9" t="s">
        <v>217</v>
      </c>
    </row>
    <row r="2" spans="1:16" s="3" customFormat="1" ht="210" x14ac:dyDescent="0.25">
      <c r="A2" s="4">
        <v>1</v>
      </c>
      <c r="B2" s="2" t="s">
        <v>0</v>
      </c>
      <c r="C2" s="14" t="s">
        <v>77</v>
      </c>
      <c r="D2" s="14" t="s">
        <v>10</v>
      </c>
      <c r="E2" s="14"/>
      <c r="F2" s="114" t="s">
        <v>15</v>
      </c>
      <c r="G2" s="14" t="s">
        <v>16</v>
      </c>
      <c r="H2" s="173" t="s">
        <v>50</v>
      </c>
      <c r="I2" s="14" t="s">
        <v>94</v>
      </c>
      <c r="J2" s="16">
        <v>0.5</v>
      </c>
      <c r="K2" s="14" t="s">
        <v>81</v>
      </c>
      <c r="L2" s="14" t="s">
        <v>74</v>
      </c>
      <c r="M2" s="69" t="s">
        <v>384</v>
      </c>
      <c r="N2" s="2"/>
      <c r="O2" s="18" t="s">
        <v>102</v>
      </c>
      <c r="P2" s="14" t="s">
        <v>103</v>
      </c>
    </row>
    <row r="3" spans="1:16" s="3" customFormat="1" ht="75" x14ac:dyDescent="0.25">
      <c r="A3" s="4">
        <f>A2+1</f>
        <v>2</v>
      </c>
      <c r="B3" s="2" t="s">
        <v>8</v>
      </c>
      <c r="C3" s="14" t="s">
        <v>77</v>
      </c>
      <c r="D3" s="14" t="s">
        <v>464</v>
      </c>
      <c r="E3" s="14"/>
      <c r="F3" s="114" t="s">
        <v>20</v>
      </c>
      <c r="G3" s="14" t="s">
        <v>465</v>
      </c>
      <c r="H3" s="172">
        <v>148036180</v>
      </c>
      <c r="I3" s="14"/>
      <c r="J3" s="16"/>
      <c r="K3" s="14" t="s">
        <v>1</v>
      </c>
      <c r="L3" s="14" t="s">
        <v>73</v>
      </c>
      <c r="M3" s="69" t="s">
        <v>463</v>
      </c>
      <c r="N3" s="2"/>
      <c r="O3" s="18" t="s">
        <v>462</v>
      </c>
      <c r="P3" s="14" t="s">
        <v>103</v>
      </c>
    </row>
    <row r="4" spans="1:16" s="3" customFormat="1" ht="90" x14ac:dyDescent="0.25">
      <c r="A4" s="4">
        <f>A3+1</f>
        <v>3</v>
      </c>
      <c r="B4" s="2" t="s">
        <v>0</v>
      </c>
      <c r="C4" s="19" t="s">
        <v>203</v>
      </c>
      <c r="D4" s="19" t="s">
        <v>7</v>
      </c>
      <c r="E4" s="19"/>
      <c r="F4" s="114" t="s">
        <v>38</v>
      </c>
      <c r="G4" s="14" t="s">
        <v>84</v>
      </c>
      <c r="H4" s="14" t="s">
        <v>51</v>
      </c>
      <c r="I4" s="19" t="s">
        <v>65</v>
      </c>
      <c r="J4" s="19" t="s">
        <v>65</v>
      </c>
      <c r="K4" s="14" t="s">
        <v>80</v>
      </c>
      <c r="L4" s="14" t="s">
        <v>74</v>
      </c>
      <c r="M4" s="20" t="s">
        <v>105</v>
      </c>
      <c r="N4" s="2"/>
      <c r="O4" s="21">
        <v>45035</v>
      </c>
      <c r="P4" s="14" t="s">
        <v>104</v>
      </c>
    </row>
    <row r="5" spans="1:16" s="3" customFormat="1" ht="178.5" x14ac:dyDescent="0.25">
      <c r="A5" s="4">
        <f t="shared" ref="A5:A15" si="0">A4+1</f>
        <v>4</v>
      </c>
      <c r="B5" s="2" t="s">
        <v>0</v>
      </c>
      <c r="C5" s="24" t="s">
        <v>78</v>
      </c>
      <c r="D5" s="24" t="s">
        <v>114</v>
      </c>
      <c r="E5" s="24"/>
      <c r="F5" s="114" t="s">
        <v>19</v>
      </c>
      <c r="G5" s="24" t="s">
        <v>85</v>
      </c>
      <c r="H5" s="24" t="s">
        <v>53</v>
      </c>
      <c r="I5" s="24" t="s">
        <v>370</v>
      </c>
      <c r="J5" s="24" t="s">
        <v>66</v>
      </c>
      <c r="K5" s="24" t="s">
        <v>79</v>
      </c>
      <c r="L5" s="24" t="s">
        <v>73</v>
      </c>
      <c r="M5" s="69" t="s">
        <v>371</v>
      </c>
      <c r="N5" s="2"/>
      <c r="O5" s="25">
        <v>45203</v>
      </c>
      <c r="P5" s="24" t="s">
        <v>235</v>
      </c>
    </row>
    <row r="6" spans="1:16" s="3" customFormat="1" ht="76.5" x14ac:dyDescent="0.25">
      <c r="A6" s="4">
        <f t="shared" si="0"/>
        <v>5</v>
      </c>
      <c r="B6" s="2" t="s">
        <v>111</v>
      </c>
      <c r="C6" s="24" t="s">
        <v>77</v>
      </c>
      <c r="D6" s="24" t="s">
        <v>46</v>
      </c>
      <c r="E6" s="24"/>
      <c r="F6" s="114" t="s">
        <v>39</v>
      </c>
      <c r="G6" s="24" t="s">
        <v>86</v>
      </c>
      <c r="H6" s="24" t="s">
        <v>55</v>
      </c>
      <c r="I6" s="24" t="s">
        <v>96</v>
      </c>
      <c r="J6" s="26">
        <v>1</v>
      </c>
      <c r="K6" s="24" t="s">
        <v>4</v>
      </c>
      <c r="L6" s="24" t="s">
        <v>73</v>
      </c>
      <c r="M6" s="69" t="s">
        <v>372</v>
      </c>
      <c r="N6" s="2"/>
      <c r="O6" s="25">
        <v>45222</v>
      </c>
      <c r="P6" s="25"/>
    </row>
    <row r="7" spans="1:16" s="3" customFormat="1" ht="75" x14ac:dyDescent="0.25">
      <c r="A7" s="4">
        <f t="shared" si="0"/>
        <v>6</v>
      </c>
      <c r="B7" s="2" t="s">
        <v>8</v>
      </c>
      <c r="C7" s="24" t="s">
        <v>77</v>
      </c>
      <c r="D7" s="24" t="s">
        <v>113</v>
      </c>
      <c r="E7" s="24"/>
      <c r="F7" s="114" t="s">
        <v>20</v>
      </c>
      <c r="G7" s="24" t="s">
        <v>90</v>
      </c>
      <c r="H7" s="70">
        <v>143000000</v>
      </c>
      <c r="I7" s="24" t="s">
        <v>100</v>
      </c>
      <c r="J7" s="24" t="s">
        <v>71</v>
      </c>
      <c r="K7" s="24" t="s">
        <v>1</v>
      </c>
      <c r="L7" s="24" t="s">
        <v>73</v>
      </c>
      <c r="M7" s="69" t="s">
        <v>373</v>
      </c>
      <c r="N7" s="2"/>
      <c r="O7" s="25">
        <v>45282</v>
      </c>
      <c r="P7" s="24" t="s">
        <v>103</v>
      </c>
    </row>
    <row r="8" spans="1:16" s="3" customFormat="1" ht="89.25" x14ac:dyDescent="0.25">
      <c r="A8" s="4">
        <f t="shared" si="0"/>
        <v>7</v>
      </c>
      <c r="B8" s="2" t="s">
        <v>112</v>
      </c>
      <c r="C8" s="24" t="s">
        <v>77</v>
      </c>
      <c r="D8" s="24" t="s">
        <v>14</v>
      </c>
      <c r="E8" s="24"/>
      <c r="F8" s="114" t="s">
        <v>43</v>
      </c>
      <c r="G8" s="24" t="s">
        <v>91</v>
      </c>
      <c r="H8" s="70">
        <v>65690609</v>
      </c>
      <c r="I8" s="24" t="s">
        <v>101</v>
      </c>
      <c r="J8" s="24" t="s">
        <v>72</v>
      </c>
      <c r="K8" s="24" t="s">
        <v>13</v>
      </c>
      <c r="L8" s="24" t="s">
        <v>73</v>
      </c>
      <c r="M8" s="69" t="s">
        <v>374</v>
      </c>
      <c r="N8" s="2"/>
      <c r="O8" s="25">
        <v>45337</v>
      </c>
      <c r="P8" s="24" t="s">
        <v>104</v>
      </c>
    </row>
    <row r="9" spans="1:16" s="3" customFormat="1" ht="127.5" x14ac:dyDescent="0.25">
      <c r="A9" s="4">
        <f t="shared" si="0"/>
        <v>8</v>
      </c>
      <c r="B9" s="2" t="s">
        <v>111</v>
      </c>
      <c r="C9" s="24" t="s">
        <v>77</v>
      </c>
      <c r="D9" s="24" t="s">
        <v>48</v>
      </c>
      <c r="E9" s="24"/>
      <c r="F9" s="114" t="s">
        <v>44</v>
      </c>
      <c r="G9" s="24" t="s">
        <v>92</v>
      </c>
      <c r="H9" s="24" t="s">
        <v>61</v>
      </c>
      <c r="I9" s="24" t="s">
        <v>96</v>
      </c>
      <c r="J9" s="24" t="s">
        <v>72</v>
      </c>
      <c r="K9" s="24" t="s">
        <v>4</v>
      </c>
      <c r="L9" s="24" t="s">
        <v>73</v>
      </c>
      <c r="M9" s="69" t="s">
        <v>375</v>
      </c>
      <c r="N9" s="2"/>
      <c r="O9" s="25">
        <v>45341</v>
      </c>
      <c r="P9" s="24" t="s">
        <v>104</v>
      </c>
    </row>
    <row r="10" spans="1:16" s="3" customFormat="1" ht="127.5" x14ac:dyDescent="0.25">
      <c r="A10" s="4">
        <f t="shared" si="0"/>
        <v>9</v>
      </c>
      <c r="B10" s="2" t="s">
        <v>111</v>
      </c>
      <c r="C10" s="24" t="s">
        <v>77</v>
      </c>
      <c r="D10" s="24" t="s">
        <v>48</v>
      </c>
      <c r="E10" s="24"/>
      <c r="F10" s="114" t="s">
        <v>45</v>
      </c>
      <c r="G10" s="24" t="s">
        <v>93</v>
      </c>
      <c r="H10" s="24" t="s">
        <v>62</v>
      </c>
      <c r="I10" s="24" t="s">
        <v>96</v>
      </c>
      <c r="J10" s="24" t="s">
        <v>72</v>
      </c>
      <c r="K10" s="24" t="s">
        <v>4</v>
      </c>
      <c r="L10" s="24" t="s">
        <v>73</v>
      </c>
      <c r="M10" s="69" t="s">
        <v>376</v>
      </c>
      <c r="N10" s="2"/>
      <c r="O10" s="25">
        <v>45362</v>
      </c>
      <c r="P10" s="24" t="s">
        <v>104</v>
      </c>
    </row>
    <row r="11" spans="1:16" s="3" customFormat="1" ht="127.5" x14ac:dyDescent="0.25">
      <c r="A11" s="4">
        <f t="shared" si="0"/>
        <v>10</v>
      </c>
      <c r="B11" s="2" t="s">
        <v>124</v>
      </c>
      <c r="C11" s="24" t="s">
        <v>77</v>
      </c>
      <c r="D11" s="24" t="s">
        <v>171</v>
      </c>
      <c r="E11" s="24" t="s">
        <v>225</v>
      </c>
      <c r="F11" s="114" t="s">
        <v>21</v>
      </c>
      <c r="G11" s="24" t="s">
        <v>22</v>
      </c>
      <c r="H11" s="56">
        <v>96220278</v>
      </c>
      <c r="I11" s="2" t="s">
        <v>119</v>
      </c>
      <c r="J11" s="2"/>
      <c r="K11" s="24" t="s">
        <v>81</v>
      </c>
      <c r="L11" s="24" t="s">
        <v>73</v>
      </c>
      <c r="M11" s="69" t="s">
        <v>377</v>
      </c>
      <c r="N11" s="2"/>
      <c r="O11" s="25">
        <v>45229</v>
      </c>
      <c r="P11" s="24" t="s">
        <v>120</v>
      </c>
    </row>
    <row r="12" spans="1:16" s="3" customFormat="1" ht="216.75" x14ac:dyDescent="0.25">
      <c r="A12" s="4">
        <f t="shared" si="0"/>
        <v>11</v>
      </c>
      <c r="B12" s="2" t="s">
        <v>8</v>
      </c>
      <c r="C12" s="24" t="s">
        <v>77</v>
      </c>
      <c r="D12" s="24" t="s">
        <v>171</v>
      </c>
      <c r="E12" s="24" t="s">
        <v>224</v>
      </c>
      <c r="F12" s="114" t="s">
        <v>125</v>
      </c>
      <c r="G12" s="24" t="s">
        <v>126</v>
      </c>
      <c r="H12" s="33">
        <v>528200000</v>
      </c>
      <c r="I12" s="2" t="s">
        <v>118</v>
      </c>
      <c r="J12" s="2"/>
      <c r="K12" s="24" t="s">
        <v>4</v>
      </c>
      <c r="L12" s="14" t="s">
        <v>74</v>
      </c>
      <c r="M12" s="69" t="s">
        <v>9</v>
      </c>
      <c r="N12" s="2"/>
      <c r="O12" s="25" t="s">
        <v>122</v>
      </c>
      <c r="P12" s="24" t="s">
        <v>121</v>
      </c>
    </row>
    <row r="13" spans="1:16" s="3" customFormat="1" ht="75" x14ac:dyDescent="0.25">
      <c r="A13" s="4">
        <f>A12+1</f>
        <v>12</v>
      </c>
      <c r="B13" s="2" t="s">
        <v>0</v>
      </c>
      <c r="C13" s="14" t="s">
        <v>77</v>
      </c>
      <c r="D13" s="14" t="s">
        <v>10</v>
      </c>
      <c r="E13" s="14"/>
      <c r="F13" s="114" t="s">
        <v>15</v>
      </c>
      <c r="G13" s="14" t="s">
        <v>16</v>
      </c>
      <c r="H13" s="33" t="s">
        <v>50</v>
      </c>
      <c r="I13" s="14" t="s">
        <v>162</v>
      </c>
      <c r="J13" s="16">
        <v>0.5</v>
      </c>
      <c r="K13" s="14" t="s">
        <v>81</v>
      </c>
      <c r="L13" s="14" t="s">
        <v>74</v>
      </c>
      <c r="M13" s="34" t="s">
        <v>11</v>
      </c>
      <c r="N13" s="2"/>
      <c r="O13" s="18" t="s">
        <v>102</v>
      </c>
      <c r="P13" s="14" t="s">
        <v>103</v>
      </c>
    </row>
    <row r="14" spans="1:16" s="3" customFormat="1" ht="62.25" customHeight="1" x14ac:dyDescent="0.25">
      <c r="A14" s="4">
        <f t="shared" si="0"/>
        <v>13</v>
      </c>
      <c r="B14" s="2" t="s">
        <v>0</v>
      </c>
      <c r="C14" s="292" t="s">
        <v>77</v>
      </c>
      <c r="D14" s="19" t="s">
        <v>163</v>
      </c>
      <c r="E14" s="292"/>
      <c r="F14" s="114" t="s">
        <v>164</v>
      </c>
      <c r="G14" s="14" t="s">
        <v>16</v>
      </c>
      <c r="H14" s="33">
        <v>10236000</v>
      </c>
      <c r="I14" s="14" t="s">
        <v>165</v>
      </c>
      <c r="J14" s="16">
        <v>1</v>
      </c>
      <c r="K14" s="14" t="s">
        <v>81</v>
      </c>
      <c r="L14" s="14" t="s">
        <v>74</v>
      </c>
      <c r="M14" s="67" t="s">
        <v>166</v>
      </c>
      <c r="N14" s="2"/>
      <c r="O14" s="18" t="s">
        <v>167</v>
      </c>
      <c r="P14" s="14" t="s">
        <v>103</v>
      </c>
    </row>
    <row r="15" spans="1:16" s="3" customFormat="1" ht="75" x14ac:dyDescent="0.25">
      <c r="A15" s="4">
        <f t="shared" si="0"/>
        <v>14</v>
      </c>
      <c r="B15" s="2" t="s">
        <v>0</v>
      </c>
      <c r="C15" s="293"/>
      <c r="D15" s="19" t="s">
        <v>2</v>
      </c>
      <c r="E15" s="293"/>
      <c r="F15" s="114" t="s">
        <v>164</v>
      </c>
      <c r="G15" s="14" t="s">
        <v>16</v>
      </c>
      <c r="H15" s="33">
        <v>10236000</v>
      </c>
      <c r="I15" s="14" t="s">
        <v>165</v>
      </c>
      <c r="J15" s="16">
        <v>1</v>
      </c>
      <c r="K15" s="14" t="s">
        <v>81</v>
      </c>
      <c r="L15" s="14" t="s">
        <v>74</v>
      </c>
      <c r="M15" s="67" t="s">
        <v>166</v>
      </c>
      <c r="N15" s="2"/>
      <c r="O15" s="18" t="s">
        <v>167</v>
      </c>
      <c r="P15" s="14" t="s">
        <v>103</v>
      </c>
    </row>
    <row r="16" spans="1:16" s="39" customFormat="1" ht="270.75" x14ac:dyDescent="0.25">
      <c r="A16" s="4">
        <f>A15+1</f>
        <v>15</v>
      </c>
      <c r="B16" s="76" t="s">
        <v>5</v>
      </c>
      <c r="C16" s="14" t="s">
        <v>211</v>
      </c>
      <c r="D16" s="40" t="s">
        <v>184</v>
      </c>
      <c r="E16" s="19"/>
      <c r="F16" s="114" t="s">
        <v>229</v>
      </c>
      <c r="G16" s="40" t="s">
        <v>186</v>
      </c>
      <c r="H16" s="56">
        <v>293853685</v>
      </c>
      <c r="I16" s="38"/>
      <c r="J16" s="38"/>
      <c r="K16" s="74" t="s">
        <v>169</v>
      </c>
      <c r="L16" s="14" t="s">
        <v>73</v>
      </c>
      <c r="M16" s="58" t="s">
        <v>379</v>
      </c>
      <c r="N16" s="68"/>
      <c r="O16" s="23">
        <v>45391</v>
      </c>
      <c r="P16" s="23"/>
    </row>
    <row r="17" spans="1:16" s="3" customFormat="1" ht="60" x14ac:dyDescent="0.25">
      <c r="A17" s="4">
        <f t="shared" ref="A17" si="1">A16+1</f>
        <v>16</v>
      </c>
      <c r="B17" s="2" t="s">
        <v>5</v>
      </c>
      <c r="C17" s="40" t="s">
        <v>181</v>
      </c>
      <c r="D17" s="40" t="s">
        <v>253</v>
      </c>
      <c r="E17" s="14" t="s">
        <v>231</v>
      </c>
      <c r="F17" s="115" t="s">
        <v>185</v>
      </c>
      <c r="G17" s="19" t="s">
        <v>230</v>
      </c>
      <c r="H17" s="56">
        <v>28355000</v>
      </c>
      <c r="I17" s="24"/>
      <c r="J17" s="24"/>
      <c r="K17" s="40" t="s">
        <v>169</v>
      </c>
      <c r="L17" s="14" t="s">
        <v>73</v>
      </c>
      <c r="M17" s="58" t="s">
        <v>378</v>
      </c>
      <c r="N17" s="2"/>
      <c r="O17" s="57">
        <v>45392</v>
      </c>
      <c r="P17" s="24"/>
    </row>
    <row r="18" spans="1:16" s="3" customFormat="1" ht="150" x14ac:dyDescent="0.25">
      <c r="A18" s="4">
        <f>A17+1</f>
        <v>17</v>
      </c>
      <c r="B18" s="2" t="s">
        <v>5</v>
      </c>
      <c r="C18" s="14" t="s">
        <v>77</v>
      </c>
      <c r="D18" s="40" t="s">
        <v>189</v>
      </c>
      <c r="E18" s="44"/>
      <c r="F18" s="115" t="s">
        <v>414</v>
      </c>
      <c r="G18" s="44" t="s">
        <v>236</v>
      </c>
      <c r="H18" s="42">
        <v>142755114</v>
      </c>
      <c r="I18" s="24"/>
      <c r="J18" s="24"/>
      <c r="K18" s="40" t="s">
        <v>79</v>
      </c>
      <c r="L18" s="14" t="s">
        <v>73</v>
      </c>
      <c r="M18" s="68" t="s">
        <v>380</v>
      </c>
      <c r="N18" s="2" t="s">
        <v>237</v>
      </c>
      <c r="O18" s="21">
        <v>45406</v>
      </c>
      <c r="P18" s="24"/>
    </row>
    <row r="19" spans="1:16" s="39" customFormat="1" ht="30" x14ac:dyDescent="0.25">
      <c r="A19" s="4">
        <f>A18+1</f>
        <v>18</v>
      </c>
      <c r="B19" s="76" t="s">
        <v>5</v>
      </c>
      <c r="C19" s="14" t="s">
        <v>249</v>
      </c>
      <c r="D19" s="19" t="s">
        <v>252</v>
      </c>
      <c r="E19" s="14" t="s">
        <v>248</v>
      </c>
      <c r="F19" s="114" t="s">
        <v>247</v>
      </c>
      <c r="G19" s="19" t="s">
        <v>250</v>
      </c>
      <c r="H19" s="56">
        <f>14972320.72+1761449.5</f>
        <v>16733770.220000001</v>
      </c>
      <c r="I19" s="38"/>
      <c r="J19" s="38"/>
      <c r="K19" s="74" t="s">
        <v>169</v>
      </c>
      <c r="L19" s="14" t="s">
        <v>73</v>
      </c>
      <c r="M19" s="69" t="s">
        <v>381</v>
      </c>
      <c r="N19" s="37"/>
      <c r="O19" s="23">
        <v>45429</v>
      </c>
      <c r="P19" s="23"/>
    </row>
    <row r="20" spans="1:16" s="3" customFormat="1" ht="185.25" x14ac:dyDescent="0.25">
      <c r="A20" s="4">
        <f t="shared" ref="A20:A25" si="2">A19+1</f>
        <v>19</v>
      </c>
      <c r="B20" s="2"/>
      <c r="C20" s="40" t="s">
        <v>181</v>
      </c>
      <c r="D20" s="47" t="s">
        <v>196</v>
      </c>
      <c r="E20" s="40"/>
      <c r="F20" s="116" t="s">
        <v>265</v>
      </c>
      <c r="G20" s="48" t="s">
        <v>197</v>
      </c>
      <c r="H20" s="49">
        <v>75300000</v>
      </c>
      <c r="I20" s="49"/>
      <c r="J20" s="24"/>
      <c r="K20" s="48" t="s">
        <v>234</v>
      </c>
      <c r="L20" s="14" t="s">
        <v>73</v>
      </c>
      <c r="M20" s="69" t="s">
        <v>382</v>
      </c>
      <c r="N20" s="2" t="s">
        <v>245</v>
      </c>
      <c r="O20" s="57">
        <v>45434</v>
      </c>
      <c r="P20" s="24"/>
    </row>
    <row r="21" spans="1:16" s="3" customFormat="1" ht="185.25" x14ac:dyDescent="0.25">
      <c r="A21" s="4">
        <f t="shared" si="2"/>
        <v>20</v>
      </c>
      <c r="B21" s="2" t="s">
        <v>0</v>
      </c>
      <c r="C21" s="45" t="s">
        <v>77</v>
      </c>
      <c r="D21" s="40" t="s">
        <v>268</v>
      </c>
      <c r="E21" s="45"/>
      <c r="F21" s="117" t="s">
        <v>267</v>
      </c>
      <c r="G21" s="44" t="s">
        <v>266</v>
      </c>
      <c r="H21" s="46">
        <v>35780850</v>
      </c>
      <c r="I21" s="24"/>
      <c r="J21" s="26"/>
      <c r="K21" s="45" t="s">
        <v>1</v>
      </c>
      <c r="L21" s="14" t="s">
        <v>73</v>
      </c>
      <c r="M21" s="69" t="s">
        <v>383</v>
      </c>
      <c r="N21" s="2" t="s">
        <v>237</v>
      </c>
      <c r="O21" s="57">
        <v>45281</v>
      </c>
      <c r="P21" s="25"/>
    </row>
    <row r="22" spans="1:16" s="3" customFormat="1" ht="75" x14ac:dyDescent="0.25">
      <c r="A22" s="4">
        <f t="shared" si="2"/>
        <v>21</v>
      </c>
      <c r="B22" s="2" t="s">
        <v>5</v>
      </c>
      <c r="C22" s="45" t="s">
        <v>294</v>
      </c>
      <c r="D22" s="40" t="s">
        <v>307</v>
      </c>
      <c r="E22" s="40"/>
      <c r="F22" s="115" t="s">
        <v>306</v>
      </c>
      <c r="G22" s="40" t="s">
        <v>182</v>
      </c>
      <c r="H22" s="43">
        <f>210092965.44</f>
        <v>210092965.44</v>
      </c>
      <c r="I22" s="24"/>
      <c r="J22" s="24"/>
      <c r="K22" s="40" t="s">
        <v>169</v>
      </c>
      <c r="L22" s="14" t="s">
        <v>73</v>
      </c>
      <c r="M22" s="58" t="s">
        <v>305</v>
      </c>
      <c r="N22" s="2"/>
      <c r="O22" s="57">
        <v>45471</v>
      </c>
      <c r="P22" s="62">
        <v>47209</v>
      </c>
    </row>
    <row r="23" spans="1:16" s="3" customFormat="1" ht="102" x14ac:dyDescent="0.25">
      <c r="A23" s="4">
        <f t="shared" si="2"/>
        <v>22</v>
      </c>
      <c r="B23" s="2" t="s">
        <v>396</v>
      </c>
      <c r="C23" s="45" t="s">
        <v>295</v>
      </c>
      <c r="D23" s="45" t="s">
        <v>168</v>
      </c>
      <c r="E23" s="40"/>
      <c r="F23" s="115" t="s">
        <v>303</v>
      </c>
      <c r="G23" s="14" t="s">
        <v>304</v>
      </c>
      <c r="H23" s="43">
        <f>50460000+8904706</f>
        <v>59364706</v>
      </c>
      <c r="I23" s="24"/>
      <c r="J23" s="24"/>
      <c r="K23" s="40" t="s">
        <v>80</v>
      </c>
      <c r="L23" s="14" t="s">
        <v>73</v>
      </c>
      <c r="M23" s="58" t="s">
        <v>296</v>
      </c>
      <c r="N23" s="2" t="s">
        <v>301</v>
      </c>
      <c r="O23" s="57">
        <v>45471</v>
      </c>
      <c r="P23" s="62"/>
    </row>
    <row r="24" spans="1:16" s="3" customFormat="1" ht="75" x14ac:dyDescent="0.25">
      <c r="A24" s="4">
        <f t="shared" si="2"/>
        <v>23</v>
      </c>
      <c r="B24" s="2" t="s">
        <v>3</v>
      </c>
      <c r="C24" s="14" t="s">
        <v>77</v>
      </c>
      <c r="D24" s="45" t="s">
        <v>193</v>
      </c>
      <c r="E24" s="40"/>
      <c r="F24" s="115" t="s">
        <v>299</v>
      </c>
      <c r="G24" s="14" t="s">
        <v>300</v>
      </c>
      <c r="H24" s="43">
        <v>4999913</v>
      </c>
      <c r="I24" s="24"/>
      <c r="J24" s="24"/>
      <c r="K24" s="40" t="s">
        <v>4</v>
      </c>
      <c r="L24" s="14" t="s">
        <v>73</v>
      </c>
      <c r="M24" s="20" t="s">
        <v>297</v>
      </c>
      <c r="N24" s="2" t="s">
        <v>301</v>
      </c>
      <c r="O24" s="57">
        <v>45471</v>
      </c>
      <c r="P24" s="62"/>
    </row>
    <row r="25" spans="1:16" s="3" customFormat="1" ht="256.5" x14ac:dyDescent="0.25">
      <c r="A25" s="4">
        <f t="shared" si="2"/>
        <v>24</v>
      </c>
      <c r="B25" s="2" t="s">
        <v>5</v>
      </c>
      <c r="C25" s="45" t="s">
        <v>203</v>
      </c>
      <c r="D25" s="40" t="s">
        <v>188</v>
      </c>
      <c r="E25" s="40"/>
      <c r="F25" s="115" t="s">
        <v>302</v>
      </c>
      <c r="G25" s="40" t="s">
        <v>186</v>
      </c>
      <c r="H25" s="43">
        <f>241817276.93+42673637.11</f>
        <v>284490914.04000002</v>
      </c>
      <c r="I25" s="24"/>
      <c r="J25" s="24"/>
      <c r="K25" s="40" t="s">
        <v>169</v>
      </c>
      <c r="L25" s="14" t="s">
        <v>73</v>
      </c>
      <c r="M25" s="20" t="s">
        <v>298</v>
      </c>
      <c r="N25" s="2"/>
      <c r="O25" s="57">
        <v>45469</v>
      </c>
      <c r="P25" s="62"/>
    </row>
    <row r="26" spans="1:16" s="3" customFormat="1" ht="165.75" x14ac:dyDescent="0.25">
      <c r="A26" s="4">
        <f>A25+1</f>
        <v>25</v>
      </c>
      <c r="B26" s="2" t="s">
        <v>0</v>
      </c>
      <c r="C26" s="14" t="s">
        <v>77</v>
      </c>
      <c r="D26" s="19" t="s">
        <v>364</v>
      </c>
      <c r="E26" s="40"/>
      <c r="F26" s="115" t="s">
        <v>358</v>
      </c>
      <c r="G26" s="14" t="s">
        <v>359</v>
      </c>
      <c r="H26" s="43">
        <v>100000000</v>
      </c>
      <c r="I26" s="43" t="s">
        <v>361</v>
      </c>
      <c r="J26" s="26">
        <v>0.3</v>
      </c>
      <c r="K26" s="2" t="s">
        <v>327</v>
      </c>
      <c r="L26" s="2" t="s">
        <v>363</v>
      </c>
      <c r="M26" s="67" t="s">
        <v>362</v>
      </c>
      <c r="N26" s="2" t="s">
        <v>328</v>
      </c>
      <c r="O26" s="57">
        <v>45489</v>
      </c>
      <c r="P26" s="62" t="s">
        <v>360</v>
      </c>
    </row>
    <row r="27" spans="1:16" s="3" customFormat="1" ht="180" x14ac:dyDescent="0.25">
      <c r="A27" s="4">
        <f>A26+1</f>
        <v>26</v>
      </c>
      <c r="B27" s="2" t="s">
        <v>3</v>
      </c>
      <c r="C27" s="14" t="s">
        <v>295</v>
      </c>
      <c r="D27" s="19" t="s">
        <v>14</v>
      </c>
      <c r="E27" s="40"/>
      <c r="F27" s="115" t="s">
        <v>366</v>
      </c>
      <c r="G27" s="14" t="s">
        <v>367</v>
      </c>
      <c r="H27" s="43">
        <v>9450321</v>
      </c>
      <c r="I27" s="43" t="s">
        <v>368</v>
      </c>
      <c r="J27" s="26"/>
      <c r="K27" s="2" t="s">
        <v>4</v>
      </c>
      <c r="L27" s="2" t="s">
        <v>73</v>
      </c>
      <c r="M27" s="67" t="s">
        <v>365</v>
      </c>
      <c r="N27" s="2" t="s">
        <v>301</v>
      </c>
      <c r="O27" s="57">
        <v>45511</v>
      </c>
      <c r="P27" s="62"/>
    </row>
    <row r="28" spans="1:16" s="3" customFormat="1" ht="195" x14ac:dyDescent="0.25">
      <c r="A28" s="4">
        <f t="shared" ref="A28:A35" si="3">A27+1</f>
        <v>27</v>
      </c>
      <c r="B28" s="2" t="s">
        <v>8</v>
      </c>
      <c r="C28" s="14" t="s">
        <v>77</v>
      </c>
      <c r="D28" s="19" t="s">
        <v>393</v>
      </c>
      <c r="E28" s="40"/>
      <c r="F28" s="115" t="s">
        <v>388</v>
      </c>
      <c r="G28" s="14" t="s">
        <v>392</v>
      </c>
      <c r="H28" s="43">
        <v>23539992</v>
      </c>
      <c r="I28" s="43" t="s">
        <v>368</v>
      </c>
      <c r="J28" s="26"/>
      <c r="K28" s="2" t="s">
        <v>81</v>
      </c>
      <c r="L28" s="2" t="s">
        <v>74</v>
      </c>
      <c r="M28" s="67" t="s">
        <v>390</v>
      </c>
      <c r="N28" s="2"/>
      <c r="O28" s="57">
        <v>45489</v>
      </c>
      <c r="P28" s="62"/>
    </row>
    <row r="29" spans="1:16" s="3" customFormat="1" ht="90" x14ac:dyDescent="0.25">
      <c r="A29" s="4">
        <f t="shared" si="3"/>
        <v>28</v>
      </c>
      <c r="B29" s="2" t="s">
        <v>284</v>
      </c>
      <c r="C29" s="14" t="s">
        <v>77</v>
      </c>
      <c r="D29" s="19" t="s">
        <v>394</v>
      </c>
      <c r="E29" s="40" t="s">
        <v>395</v>
      </c>
      <c r="F29" s="71" t="s">
        <v>38</v>
      </c>
      <c r="G29" s="95" t="s">
        <v>389</v>
      </c>
      <c r="H29" s="43">
        <v>12200000</v>
      </c>
      <c r="I29" s="43"/>
      <c r="J29" s="26"/>
      <c r="K29" s="2" t="s">
        <v>81</v>
      </c>
      <c r="L29" s="2" t="s">
        <v>74</v>
      </c>
      <c r="M29" s="67" t="s">
        <v>391</v>
      </c>
      <c r="N29" s="2"/>
      <c r="O29" s="57">
        <v>45035</v>
      </c>
      <c r="P29" s="14" t="s">
        <v>104</v>
      </c>
    </row>
    <row r="30" spans="1:16" s="3" customFormat="1" ht="105" x14ac:dyDescent="0.25">
      <c r="A30" s="4">
        <f t="shared" si="3"/>
        <v>29</v>
      </c>
      <c r="B30" s="2" t="s">
        <v>5</v>
      </c>
      <c r="C30" s="14" t="s">
        <v>77</v>
      </c>
      <c r="D30" s="19" t="s">
        <v>168</v>
      </c>
      <c r="E30" s="40"/>
      <c r="F30" s="71" t="s">
        <v>397</v>
      </c>
      <c r="G30" s="94" t="s">
        <v>399</v>
      </c>
      <c r="H30" s="43">
        <v>83960308</v>
      </c>
      <c r="I30" s="43"/>
      <c r="J30" s="26"/>
      <c r="K30" s="2" t="s">
        <v>13</v>
      </c>
      <c r="L30" s="2" t="s">
        <v>73</v>
      </c>
      <c r="M30" s="67" t="s">
        <v>398</v>
      </c>
      <c r="N30" s="2"/>
      <c r="O30" s="57">
        <v>45530</v>
      </c>
      <c r="P30" s="14"/>
    </row>
    <row r="31" spans="1:16" s="3" customFormat="1" ht="255" x14ac:dyDescent="0.25">
      <c r="A31" s="4">
        <f>A30+1</f>
        <v>30</v>
      </c>
      <c r="B31" s="2" t="s">
        <v>3</v>
      </c>
      <c r="C31" s="14" t="s">
        <v>77</v>
      </c>
      <c r="D31" s="121" t="s">
        <v>429</v>
      </c>
      <c r="E31" s="127"/>
      <c r="F31" s="122" t="s">
        <v>415</v>
      </c>
      <c r="G31" s="128" t="s">
        <v>428</v>
      </c>
      <c r="H31" s="123">
        <v>19300000</v>
      </c>
      <c r="I31" s="123"/>
      <c r="J31" s="125">
        <v>0</v>
      </c>
      <c r="K31" s="120" t="s">
        <v>4</v>
      </c>
      <c r="L31" s="120" t="s">
        <v>73</v>
      </c>
      <c r="M31" s="67" t="s">
        <v>419</v>
      </c>
      <c r="N31" s="2" t="s">
        <v>301</v>
      </c>
      <c r="O31" s="138">
        <v>45558</v>
      </c>
      <c r="P31" s="124">
        <v>45838</v>
      </c>
    </row>
    <row r="32" spans="1:16" s="3" customFormat="1" ht="150" x14ac:dyDescent="0.25">
      <c r="A32" s="4">
        <f t="shared" si="3"/>
        <v>31</v>
      </c>
      <c r="B32" s="2" t="s">
        <v>3</v>
      </c>
      <c r="C32" s="14" t="s">
        <v>77</v>
      </c>
      <c r="D32" s="121" t="s">
        <v>430</v>
      </c>
      <c r="E32" s="127"/>
      <c r="F32" s="122" t="s">
        <v>416</v>
      </c>
      <c r="G32" s="139" t="s">
        <v>426</v>
      </c>
      <c r="H32" s="123">
        <v>9076163</v>
      </c>
      <c r="I32" s="123"/>
      <c r="J32" s="125" t="s">
        <v>427</v>
      </c>
      <c r="K32" s="120" t="s">
        <v>4</v>
      </c>
      <c r="L32" s="120" t="s">
        <v>73</v>
      </c>
      <c r="M32" s="67" t="s">
        <v>420</v>
      </c>
      <c r="N32" s="2" t="s">
        <v>301</v>
      </c>
      <c r="O32" s="138">
        <v>45558</v>
      </c>
      <c r="P32" s="124">
        <v>45838</v>
      </c>
    </row>
    <row r="33" spans="1:16" s="3" customFormat="1" ht="120" x14ac:dyDescent="0.25">
      <c r="A33" s="4">
        <f t="shared" si="3"/>
        <v>32</v>
      </c>
      <c r="B33" s="2" t="s">
        <v>0</v>
      </c>
      <c r="C33" s="14" t="s">
        <v>77</v>
      </c>
      <c r="D33" s="121" t="s">
        <v>1</v>
      </c>
      <c r="E33" s="127"/>
      <c r="F33" s="122" t="s">
        <v>417</v>
      </c>
      <c r="G33" s="139" t="s">
        <v>425</v>
      </c>
      <c r="H33" s="123">
        <v>26549601</v>
      </c>
      <c r="I33" s="123"/>
      <c r="J33" s="125"/>
      <c r="K33" s="120" t="s">
        <v>1</v>
      </c>
      <c r="L33" s="120" t="s">
        <v>73</v>
      </c>
      <c r="M33" s="67" t="s">
        <v>421</v>
      </c>
      <c r="N33" s="2" t="s">
        <v>301</v>
      </c>
      <c r="O33" s="138">
        <v>45558</v>
      </c>
      <c r="P33" s="157"/>
    </row>
    <row r="34" spans="1:16" s="3" customFormat="1" ht="75" x14ac:dyDescent="0.25">
      <c r="A34" s="4">
        <f t="shared" si="3"/>
        <v>33</v>
      </c>
      <c r="B34" s="2" t="s">
        <v>5</v>
      </c>
      <c r="C34" s="14" t="s">
        <v>204</v>
      </c>
      <c r="D34" s="121" t="s">
        <v>424</v>
      </c>
      <c r="E34" s="127"/>
      <c r="F34" s="122" t="s">
        <v>418</v>
      </c>
      <c r="G34" s="128" t="s">
        <v>423</v>
      </c>
      <c r="H34" s="123">
        <v>31761082.18</v>
      </c>
      <c r="I34" s="123"/>
      <c r="J34" s="125"/>
      <c r="K34" s="120" t="s">
        <v>169</v>
      </c>
      <c r="L34" s="120" t="s">
        <v>73</v>
      </c>
      <c r="M34" s="67" t="s">
        <v>422</v>
      </c>
      <c r="N34" s="2" t="s">
        <v>301</v>
      </c>
      <c r="O34" s="138">
        <v>45560</v>
      </c>
      <c r="P34" s="124">
        <v>47209</v>
      </c>
    </row>
    <row r="35" spans="1:16" s="3" customFormat="1" ht="12.75" customHeight="1" x14ac:dyDescent="0.25">
      <c r="A35" s="300">
        <f t="shared" si="3"/>
        <v>34</v>
      </c>
      <c r="B35" s="302" t="s">
        <v>5</v>
      </c>
      <c r="C35" s="14" t="s">
        <v>207</v>
      </c>
      <c r="D35" s="290" t="s">
        <v>253</v>
      </c>
      <c r="E35" s="327"/>
      <c r="F35" s="345" t="s">
        <v>431</v>
      </c>
      <c r="G35" s="306" t="s">
        <v>434</v>
      </c>
      <c r="H35" s="308">
        <v>50556267</v>
      </c>
      <c r="I35" s="308"/>
      <c r="J35" s="330" t="s">
        <v>438</v>
      </c>
      <c r="K35" s="302" t="s">
        <v>13</v>
      </c>
      <c r="L35" s="302" t="s">
        <v>73</v>
      </c>
      <c r="M35" s="340" t="s">
        <v>441</v>
      </c>
      <c r="N35" s="302" t="s">
        <v>301</v>
      </c>
      <c r="O35" s="336">
        <v>45553</v>
      </c>
      <c r="P35" s="338"/>
    </row>
    <row r="36" spans="1:16" s="3" customFormat="1" ht="12.75" customHeight="1" x14ac:dyDescent="0.25">
      <c r="A36" s="355"/>
      <c r="B36" s="333"/>
      <c r="C36" s="130" t="s">
        <v>208</v>
      </c>
      <c r="D36" s="353" t="s">
        <v>253</v>
      </c>
      <c r="E36" s="341"/>
      <c r="F36" s="346"/>
      <c r="G36" s="348"/>
      <c r="H36" s="329"/>
      <c r="I36" s="329"/>
      <c r="J36" s="331"/>
      <c r="K36" s="333"/>
      <c r="L36" s="333"/>
      <c r="M36" s="340"/>
      <c r="N36" s="333"/>
      <c r="O36" s="344"/>
      <c r="P36" s="349"/>
    </row>
    <row r="37" spans="1:16" s="3" customFormat="1" ht="12.75" customHeight="1" x14ac:dyDescent="0.25">
      <c r="A37" s="355"/>
      <c r="B37" s="333"/>
      <c r="C37" s="130" t="s">
        <v>204</v>
      </c>
      <c r="D37" s="353" t="s">
        <v>253</v>
      </c>
      <c r="E37" s="341"/>
      <c r="F37" s="346"/>
      <c r="G37" s="348"/>
      <c r="H37" s="329"/>
      <c r="I37" s="329"/>
      <c r="J37" s="331"/>
      <c r="K37" s="333"/>
      <c r="L37" s="333"/>
      <c r="M37" s="340"/>
      <c r="N37" s="333"/>
      <c r="O37" s="344"/>
      <c r="P37" s="349"/>
    </row>
    <row r="38" spans="1:16" s="3" customFormat="1" ht="12.75" customHeight="1" x14ac:dyDescent="0.25">
      <c r="A38" s="355"/>
      <c r="B38" s="333"/>
      <c r="C38" s="130" t="s">
        <v>209</v>
      </c>
      <c r="D38" s="353" t="s">
        <v>253</v>
      </c>
      <c r="E38" s="341"/>
      <c r="F38" s="346"/>
      <c r="G38" s="348"/>
      <c r="H38" s="329"/>
      <c r="I38" s="329"/>
      <c r="J38" s="331"/>
      <c r="K38" s="333"/>
      <c r="L38" s="333"/>
      <c r="M38" s="340"/>
      <c r="N38" s="333"/>
      <c r="O38" s="344"/>
      <c r="P38" s="349"/>
    </row>
    <row r="39" spans="1:16" s="3" customFormat="1" ht="12.75" customHeight="1" x14ac:dyDescent="0.25">
      <c r="A39" s="355"/>
      <c r="B39" s="333"/>
      <c r="C39" s="130" t="s">
        <v>205</v>
      </c>
      <c r="D39" s="353" t="s">
        <v>253</v>
      </c>
      <c r="E39" s="341"/>
      <c r="F39" s="346"/>
      <c r="G39" s="348"/>
      <c r="H39" s="329"/>
      <c r="I39" s="329"/>
      <c r="J39" s="331"/>
      <c r="K39" s="333"/>
      <c r="L39" s="333"/>
      <c r="M39" s="340"/>
      <c r="N39" s="333"/>
      <c r="O39" s="344"/>
      <c r="P39" s="349"/>
    </row>
    <row r="40" spans="1:16" s="3" customFormat="1" ht="12.75" customHeight="1" x14ac:dyDescent="0.25">
      <c r="A40" s="355"/>
      <c r="B40" s="333"/>
      <c r="C40" s="130" t="s">
        <v>210</v>
      </c>
      <c r="D40" s="353" t="s">
        <v>253</v>
      </c>
      <c r="E40" s="341"/>
      <c r="F40" s="346"/>
      <c r="G40" s="348"/>
      <c r="H40" s="329"/>
      <c r="I40" s="329"/>
      <c r="J40" s="331"/>
      <c r="K40" s="333"/>
      <c r="L40" s="333"/>
      <c r="M40" s="340"/>
      <c r="N40" s="333"/>
      <c r="O40" s="344"/>
      <c r="P40" s="349"/>
    </row>
    <row r="41" spans="1:16" s="3" customFormat="1" ht="12.75" customHeight="1" x14ac:dyDescent="0.25">
      <c r="A41" s="301"/>
      <c r="B41" s="303"/>
      <c r="C41" s="130" t="s">
        <v>211</v>
      </c>
      <c r="D41" s="291" t="s">
        <v>253</v>
      </c>
      <c r="E41" s="328"/>
      <c r="F41" s="347"/>
      <c r="G41" s="307"/>
      <c r="H41" s="309"/>
      <c r="I41" s="309"/>
      <c r="J41" s="332"/>
      <c r="K41" s="303"/>
      <c r="L41" s="303"/>
      <c r="M41" s="335"/>
      <c r="N41" s="303"/>
      <c r="O41" s="337"/>
      <c r="P41" s="339"/>
    </row>
    <row r="42" spans="1:16" s="3" customFormat="1" ht="12.75" x14ac:dyDescent="0.25">
      <c r="A42" s="300">
        <f>A35+1</f>
        <v>35</v>
      </c>
      <c r="B42" s="302" t="s">
        <v>5</v>
      </c>
      <c r="C42" s="14" t="s">
        <v>207</v>
      </c>
      <c r="D42" s="290" t="s">
        <v>2</v>
      </c>
      <c r="E42" s="327"/>
      <c r="F42" s="345" t="s">
        <v>431</v>
      </c>
      <c r="G42" s="306" t="s">
        <v>434</v>
      </c>
      <c r="H42" s="308">
        <v>50556267</v>
      </c>
      <c r="I42" s="308"/>
      <c r="J42" s="330" t="s">
        <v>438</v>
      </c>
      <c r="K42" s="302" t="s">
        <v>13</v>
      </c>
      <c r="L42" s="302" t="s">
        <v>73</v>
      </c>
      <c r="M42" s="340" t="s">
        <v>441</v>
      </c>
      <c r="N42" s="302" t="s">
        <v>301</v>
      </c>
      <c r="O42" s="336">
        <v>45553</v>
      </c>
      <c r="P42" s="338"/>
    </row>
    <row r="43" spans="1:16" s="3" customFormat="1" ht="15" customHeight="1" x14ac:dyDescent="0.25">
      <c r="A43" s="355"/>
      <c r="B43" s="333"/>
      <c r="C43" s="130" t="s">
        <v>208</v>
      </c>
      <c r="D43" s="353"/>
      <c r="E43" s="341"/>
      <c r="F43" s="346"/>
      <c r="G43" s="348"/>
      <c r="H43" s="329"/>
      <c r="I43" s="329"/>
      <c r="J43" s="331"/>
      <c r="K43" s="333"/>
      <c r="L43" s="333"/>
      <c r="M43" s="340"/>
      <c r="N43" s="333"/>
      <c r="O43" s="344"/>
      <c r="P43" s="349"/>
    </row>
    <row r="44" spans="1:16" s="3" customFormat="1" ht="15" customHeight="1" x14ac:dyDescent="0.25">
      <c r="A44" s="355"/>
      <c r="B44" s="333"/>
      <c r="C44" s="130" t="s">
        <v>204</v>
      </c>
      <c r="D44" s="353"/>
      <c r="E44" s="341"/>
      <c r="F44" s="346"/>
      <c r="G44" s="348"/>
      <c r="H44" s="329"/>
      <c r="I44" s="329"/>
      <c r="J44" s="331"/>
      <c r="K44" s="333"/>
      <c r="L44" s="333"/>
      <c r="M44" s="340"/>
      <c r="N44" s="333"/>
      <c r="O44" s="344"/>
      <c r="P44" s="349"/>
    </row>
    <row r="45" spans="1:16" s="3" customFormat="1" ht="15" customHeight="1" x14ac:dyDescent="0.25">
      <c r="A45" s="355"/>
      <c r="B45" s="333"/>
      <c r="C45" s="130" t="s">
        <v>209</v>
      </c>
      <c r="D45" s="353"/>
      <c r="E45" s="341"/>
      <c r="F45" s="346"/>
      <c r="G45" s="348"/>
      <c r="H45" s="329"/>
      <c r="I45" s="329"/>
      <c r="J45" s="331"/>
      <c r="K45" s="333"/>
      <c r="L45" s="333"/>
      <c r="M45" s="340"/>
      <c r="N45" s="333"/>
      <c r="O45" s="344"/>
      <c r="P45" s="349"/>
    </row>
    <row r="46" spans="1:16" s="3" customFormat="1" ht="15" customHeight="1" x14ac:dyDescent="0.25">
      <c r="A46" s="355"/>
      <c r="B46" s="333"/>
      <c r="C46" s="130" t="s">
        <v>205</v>
      </c>
      <c r="D46" s="353"/>
      <c r="E46" s="341"/>
      <c r="F46" s="346"/>
      <c r="G46" s="348"/>
      <c r="H46" s="329"/>
      <c r="I46" s="329"/>
      <c r="J46" s="331"/>
      <c r="K46" s="333"/>
      <c r="L46" s="333"/>
      <c r="M46" s="340"/>
      <c r="N46" s="333"/>
      <c r="O46" s="344"/>
      <c r="P46" s="349"/>
    </row>
    <row r="47" spans="1:16" s="3" customFormat="1" ht="15" customHeight="1" x14ac:dyDescent="0.25">
      <c r="A47" s="355"/>
      <c r="B47" s="333"/>
      <c r="C47" s="130" t="s">
        <v>210</v>
      </c>
      <c r="D47" s="353"/>
      <c r="E47" s="341"/>
      <c r="F47" s="346"/>
      <c r="G47" s="348"/>
      <c r="H47" s="329"/>
      <c r="I47" s="329"/>
      <c r="J47" s="331"/>
      <c r="K47" s="333"/>
      <c r="L47" s="333"/>
      <c r="M47" s="340"/>
      <c r="N47" s="333"/>
      <c r="O47" s="344"/>
      <c r="P47" s="349"/>
    </row>
    <row r="48" spans="1:16" s="3" customFormat="1" ht="15" customHeight="1" x14ac:dyDescent="0.25">
      <c r="A48" s="301"/>
      <c r="B48" s="303"/>
      <c r="C48" s="130" t="s">
        <v>211</v>
      </c>
      <c r="D48" s="291"/>
      <c r="E48" s="328"/>
      <c r="F48" s="347"/>
      <c r="G48" s="307"/>
      <c r="H48" s="309"/>
      <c r="I48" s="309"/>
      <c r="J48" s="332"/>
      <c r="K48" s="303"/>
      <c r="L48" s="303"/>
      <c r="M48" s="335"/>
      <c r="N48" s="303"/>
      <c r="O48" s="337"/>
      <c r="P48" s="339"/>
    </row>
    <row r="49" spans="1:17" s="3" customFormat="1" ht="75" x14ac:dyDescent="0.25">
      <c r="A49" s="4">
        <f>A42+1</f>
        <v>36</v>
      </c>
      <c r="B49" s="2" t="s">
        <v>3</v>
      </c>
      <c r="C49" s="14" t="s">
        <v>205</v>
      </c>
      <c r="D49" s="143" t="s">
        <v>451</v>
      </c>
      <c r="E49" s="145"/>
      <c r="F49" s="140" t="s">
        <v>450</v>
      </c>
      <c r="G49" s="128" t="s">
        <v>452</v>
      </c>
      <c r="H49" s="141">
        <v>15828201</v>
      </c>
      <c r="I49" s="141"/>
      <c r="J49" s="146"/>
      <c r="K49" s="142" t="s">
        <v>1</v>
      </c>
      <c r="L49" s="14" t="s">
        <v>73</v>
      </c>
      <c r="M49" s="67" t="s">
        <v>454</v>
      </c>
      <c r="N49" s="2" t="s">
        <v>453</v>
      </c>
      <c r="O49" s="138">
        <v>45579</v>
      </c>
      <c r="P49" s="144"/>
    </row>
    <row r="50" spans="1:17" s="3" customFormat="1" ht="75" customHeight="1" x14ac:dyDescent="0.25">
      <c r="A50" s="300">
        <f>A49+1</f>
        <v>37</v>
      </c>
      <c r="B50" s="302" t="s">
        <v>3</v>
      </c>
      <c r="C50" s="292" t="s">
        <v>77</v>
      </c>
      <c r="D50" s="159" t="s">
        <v>253</v>
      </c>
      <c r="E50" s="327"/>
      <c r="F50" s="345" t="s">
        <v>20</v>
      </c>
      <c r="G50" s="306" t="s">
        <v>452</v>
      </c>
      <c r="H50" s="308">
        <v>148036180</v>
      </c>
      <c r="I50" s="308"/>
      <c r="J50" s="330"/>
      <c r="K50" s="302" t="s">
        <v>1</v>
      </c>
      <c r="L50" s="292" t="s">
        <v>73</v>
      </c>
      <c r="M50" s="334" t="s">
        <v>463</v>
      </c>
      <c r="N50" s="302"/>
      <c r="O50" s="336">
        <v>45670</v>
      </c>
      <c r="P50" s="338"/>
    </row>
    <row r="51" spans="1:17" s="3" customFormat="1" ht="75" customHeight="1" x14ac:dyDescent="0.25">
      <c r="A51" s="301"/>
      <c r="B51" s="303"/>
      <c r="C51" s="293"/>
      <c r="D51" s="159" t="s">
        <v>2</v>
      </c>
      <c r="E51" s="328"/>
      <c r="F51" s="347"/>
      <c r="G51" s="307"/>
      <c r="H51" s="309"/>
      <c r="I51" s="309"/>
      <c r="J51" s="332"/>
      <c r="K51" s="303"/>
      <c r="L51" s="293"/>
      <c r="M51" s="335"/>
      <c r="N51" s="303"/>
      <c r="O51" s="337"/>
      <c r="P51" s="339"/>
    </row>
    <row r="52" spans="1:17" s="3" customFormat="1" ht="90" x14ac:dyDescent="0.25">
      <c r="A52" s="162">
        <f>A50+1</f>
        <v>38</v>
      </c>
      <c r="B52" s="158" t="s">
        <v>0</v>
      </c>
      <c r="C52" s="14" t="s">
        <v>77</v>
      </c>
      <c r="D52" s="175" t="s">
        <v>466</v>
      </c>
      <c r="E52" s="161"/>
      <c r="F52" s="163" t="s">
        <v>489</v>
      </c>
      <c r="G52" s="176" t="s">
        <v>468</v>
      </c>
      <c r="H52" s="164">
        <v>350000000</v>
      </c>
      <c r="I52" s="164" t="s">
        <v>476</v>
      </c>
      <c r="J52" s="167"/>
      <c r="K52" s="158" t="s">
        <v>327</v>
      </c>
      <c r="L52" s="160" t="s">
        <v>469</v>
      </c>
      <c r="M52" s="67" t="s">
        <v>467</v>
      </c>
      <c r="N52" s="158"/>
      <c r="O52" s="165">
        <v>45676</v>
      </c>
      <c r="P52" s="166" t="s">
        <v>475</v>
      </c>
    </row>
    <row r="53" spans="1:17" s="3" customFormat="1" ht="63" customHeight="1" x14ac:dyDescent="0.25">
      <c r="A53" s="300">
        <f>A52+1</f>
        <v>39</v>
      </c>
      <c r="B53" s="302" t="s">
        <v>0</v>
      </c>
      <c r="C53" s="292" t="s">
        <v>77</v>
      </c>
      <c r="D53" s="178" t="s">
        <v>163</v>
      </c>
      <c r="E53" s="327"/>
      <c r="F53" s="345" t="s">
        <v>490</v>
      </c>
      <c r="G53" s="306" t="s">
        <v>472</v>
      </c>
      <c r="H53" s="308">
        <v>200000000</v>
      </c>
      <c r="I53" s="308"/>
      <c r="J53" s="330"/>
      <c r="K53" s="302" t="s">
        <v>327</v>
      </c>
      <c r="L53" s="292" t="s">
        <v>469</v>
      </c>
      <c r="M53" s="334" t="s">
        <v>470</v>
      </c>
      <c r="N53" s="302"/>
      <c r="O53" s="336">
        <v>45685</v>
      </c>
      <c r="P53" s="338" t="s">
        <v>474</v>
      </c>
    </row>
    <row r="54" spans="1:17" s="3" customFormat="1" ht="57.75" customHeight="1" x14ac:dyDescent="0.25">
      <c r="A54" s="301"/>
      <c r="B54" s="303"/>
      <c r="C54" s="293"/>
      <c r="D54" s="178" t="s">
        <v>473</v>
      </c>
      <c r="E54" s="328"/>
      <c r="F54" s="347" t="s">
        <v>471</v>
      </c>
      <c r="G54" s="307" t="s">
        <v>472</v>
      </c>
      <c r="H54" s="309">
        <v>200000000</v>
      </c>
      <c r="I54" s="309"/>
      <c r="J54" s="332"/>
      <c r="K54" s="303" t="s">
        <v>327</v>
      </c>
      <c r="L54" s="293" t="s">
        <v>469</v>
      </c>
      <c r="M54" s="335" t="s">
        <v>470</v>
      </c>
      <c r="N54" s="303"/>
      <c r="O54" s="337">
        <v>45685</v>
      </c>
      <c r="P54" s="339"/>
    </row>
    <row r="55" spans="1:17" s="3" customFormat="1" ht="120" x14ac:dyDescent="0.25">
      <c r="A55" s="186">
        <f>A53+1</f>
        <v>40</v>
      </c>
      <c r="B55" s="2" t="s">
        <v>0</v>
      </c>
      <c r="C55" s="182" t="s">
        <v>77</v>
      </c>
      <c r="D55" s="178" t="s">
        <v>168</v>
      </c>
      <c r="E55" s="187" t="s">
        <v>487</v>
      </c>
      <c r="F55" s="188" t="s">
        <v>484</v>
      </c>
      <c r="G55" s="189" t="s">
        <v>488</v>
      </c>
      <c r="H55" s="179"/>
      <c r="I55" s="179" t="s">
        <v>486</v>
      </c>
      <c r="J55" s="180" t="s">
        <v>482</v>
      </c>
      <c r="K55" s="181" t="s">
        <v>327</v>
      </c>
      <c r="L55" s="182"/>
      <c r="M55" s="183" t="s">
        <v>485</v>
      </c>
      <c r="N55" s="181"/>
      <c r="O55" s="184">
        <v>45687</v>
      </c>
      <c r="P55" s="185"/>
    </row>
    <row r="56" spans="1:17" s="3" customFormat="1" ht="32.25" customHeight="1" x14ac:dyDescent="0.25">
      <c r="A56" s="300">
        <f>A55+1</f>
        <v>41</v>
      </c>
      <c r="B56" s="302" t="s">
        <v>5</v>
      </c>
      <c r="C56" s="40" t="s">
        <v>207</v>
      </c>
      <c r="D56" s="327" t="s">
        <v>160</v>
      </c>
      <c r="E56" s="327"/>
      <c r="F56" s="316" t="s">
        <v>491</v>
      </c>
      <c r="G56" s="327" t="s">
        <v>434</v>
      </c>
      <c r="H56" s="318">
        <v>59469999</v>
      </c>
      <c r="I56" s="322"/>
      <c r="J56" s="322"/>
      <c r="K56" s="327" t="s">
        <v>79</v>
      </c>
      <c r="L56" s="292" t="s">
        <v>73</v>
      </c>
      <c r="M56" s="320" t="s">
        <v>441</v>
      </c>
      <c r="N56" s="302" t="s">
        <v>492</v>
      </c>
      <c r="O56" s="336">
        <v>45561</v>
      </c>
      <c r="P56" s="322"/>
      <c r="Q56" s="99"/>
    </row>
    <row r="57" spans="1:17" s="3" customFormat="1" ht="32.25" customHeight="1" x14ac:dyDescent="0.25">
      <c r="A57" s="355"/>
      <c r="B57" s="333"/>
      <c r="C57" s="40" t="s">
        <v>204</v>
      </c>
      <c r="D57" s="341"/>
      <c r="E57" s="341"/>
      <c r="F57" s="354" t="s">
        <v>191</v>
      </c>
      <c r="G57" s="341" t="s">
        <v>192</v>
      </c>
      <c r="H57" s="357">
        <v>60216000</v>
      </c>
      <c r="I57" s="323"/>
      <c r="J57" s="323"/>
      <c r="K57" s="341" t="s">
        <v>79</v>
      </c>
      <c r="L57" s="342" t="s">
        <v>73</v>
      </c>
      <c r="M57" s="343" t="s">
        <v>183</v>
      </c>
      <c r="N57" s="333"/>
      <c r="O57" s="344"/>
      <c r="P57" s="323"/>
      <c r="Q57" s="99"/>
    </row>
    <row r="58" spans="1:17" s="3" customFormat="1" ht="32.25" customHeight="1" x14ac:dyDescent="0.25">
      <c r="A58" s="355"/>
      <c r="B58" s="333"/>
      <c r="C58" s="40" t="s">
        <v>208</v>
      </c>
      <c r="D58" s="341"/>
      <c r="E58" s="341"/>
      <c r="F58" s="354" t="s">
        <v>191</v>
      </c>
      <c r="G58" s="341" t="s">
        <v>192</v>
      </c>
      <c r="H58" s="357">
        <v>60216000</v>
      </c>
      <c r="I58" s="323"/>
      <c r="J58" s="323"/>
      <c r="K58" s="341" t="s">
        <v>79</v>
      </c>
      <c r="L58" s="342" t="s">
        <v>73</v>
      </c>
      <c r="M58" s="343" t="s">
        <v>183</v>
      </c>
      <c r="N58" s="333"/>
      <c r="O58" s="344"/>
      <c r="P58" s="323"/>
      <c r="Q58" s="99"/>
    </row>
    <row r="59" spans="1:17" s="3" customFormat="1" ht="32.25" customHeight="1" x14ac:dyDescent="0.25">
      <c r="A59" s="355"/>
      <c r="B59" s="333"/>
      <c r="C59" s="40" t="s">
        <v>209</v>
      </c>
      <c r="D59" s="341"/>
      <c r="E59" s="341"/>
      <c r="F59" s="354" t="s">
        <v>191</v>
      </c>
      <c r="G59" s="341" t="s">
        <v>192</v>
      </c>
      <c r="H59" s="357">
        <v>60216000</v>
      </c>
      <c r="I59" s="323"/>
      <c r="J59" s="323"/>
      <c r="K59" s="341" t="s">
        <v>79</v>
      </c>
      <c r="L59" s="342" t="s">
        <v>73</v>
      </c>
      <c r="M59" s="343" t="s">
        <v>183</v>
      </c>
      <c r="N59" s="333"/>
      <c r="O59" s="344"/>
      <c r="P59" s="323"/>
      <c r="Q59" s="99"/>
    </row>
    <row r="60" spans="1:17" s="3" customFormat="1" ht="32.25" customHeight="1" x14ac:dyDescent="0.25">
      <c r="A60" s="355"/>
      <c r="B60" s="333"/>
      <c r="C60" s="40" t="s">
        <v>205</v>
      </c>
      <c r="D60" s="341"/>
      <c r="E60" s="341"/>
      <c r="F60" s="354" t="s">
        <v>191</v>
      </c>
      <c r="G60" s="341" t="s">
        <v>192</v>
      </c>
      <c r="H60" s="357">
        <v>60216000</v>
      </c>
      <c r="I60" s="323"/>
      <c r="J60" s="323"/>
      <c r="K60" s="341" t="s">
        <v>79</v>
      </c>
      <c r="L60" s="342" t="s">
        <v>73</v>
      </c>
      <c r="M60" s="343" t="s">
        <v>183</v>
      </c>
      <c r="N60" s="333"/>
      <c r="O60" s="344"/>
      <c r="P60" s="323"/>
      <c r="Q60" s="99"/>
    </row>
    <row r="61" spans="1:17" s="3" customFormat="1" ht="32.25" customHeight="1" x14ac:dyDescent="0.25">
      <c r="A61" s="355"/>
      <c r="B61" s="333"/>
      <c r="C61" s="40" t="s">
        <v>210</v>
      </c>
      <c r="D61" s="341"/>
      <c r="E61" s="341"/>
      <c r="F61" s="354" t="s">
        <v>191</v>
      </c>
      <c r="G61" s="341" t="s">
        <v>192</v>
      </c>
      <c r="H61" s="357">
        <v>60216000</v>
      </c>
      <c r="I61" s="323"/>
      <c r="J61" s="323"/>
      <c r="K61" s="341" t="s">
        <v>79</v>
      </c>
      <c r="L61" s="342" t="s">
        <v>73</v>
      </c>
      <c r="M61" s="343" t="s">
        <v>183</v>
      </c>
      <c r="N61" s="333"/>
      <c r="O61" s="344"/>
      <c r="P61" s="323"/>
      <c r="Q61" s="99"/>
    </row>
    <row r="62" spans="1:17" s="3" customFormat="1" ht="32.25" customHeight="1" x14ac:dyDescent="0.25">
      <c r="A62" s="301"/>
      <c r="B62" s="303"/>
      <c r="C62" s="40" t="s">
        <v>211</v>
      </c>
      <c r="D62" s="328"/>
      <c r="E62" s="328"/>
      <c r="F62" s="317" t="s">
        <v>191</v>
      </c>
      <c r="G62" s="328" t="s">
        <v>192</v>
      </c>
      <c r="H62" s="319">
        <v>60216000</v>
      </c>
      <c r="I62" s="324"/>
      <c r="J62" s="324"/>
      <c r="K62" s="328" t="s">
        <v>79</v>
      </c>
      <c r="L62" s="293" t="s">
        <v>73</v>
      </c>
      <c r="M62" s="321" t="s">
        <v>183</v>
      </c>
      <c r="N62" s="303"/>
      <c r="O62" s="337"/>
      <c r="P62" s="324"/>
      <c r="Q62" s="99"/>
    </row>
    <row r="63" spans="1:17" s="3" customFormat="1" ht="32.25" customHeight="1" x14ac:dyDescent="0.25">
      <c r="A63" s="300">
        <f>A56+1</f>
        <v>42</v>
      </c>
      <c r="B63" s="302" t="s">
        <v>5</v>
      </c>
      <c r="C63" s="40" t="s">
        <v>207</v>
      </c>
      <c r="D63" s="327" t="s">
        <v>2</v>
      </c>
      <c r="E63" s="327"/>
      <c r="F63" s="316" t="s">
        <v>491</v>
      </c>
      <c r="G63" s="327" t="s">
        <v>434</v>
      </c>
      <c r="H63" s="318">
        <v>59469999</v>
      </c>
      <c r="I63" s="322"/>
      <c r="J63" s="322"/>
      <c r="K63" s="327" t="s">
        <v>79</v>
      </c>
      <c r="L63" s="292" t="s">
        <v>73</v>
      </c>
      <c r="M63" s="320" t="s">
        <v>441</v>
      </c>
      <c r="N63" s="302" t="s">
        <v>492</v>
      </c>
      <c r="O63" s="336">
        <v>45561</v>
      </c>
      <c r="P63" s="322"/>
      <c r="Q63" s="99"/>
    </row>
    <row r="64" spans="1:17" s="3" customFormat="1" ht="32.25" customHeight="1" x14ac:dyDescent="0.25">
      <c r="A64" s="355"/>
      <c r="B64" s="333"/>
      <c r="C64" s="40" t="s">
        <v>204</v>
      </c>
      <c r="D64" s="341"/>
      <c r="E64" s="341"/>
      <c r="F64" s="354" t="s">
        <v>191</v>
      </c>
      <c r="G64" s="341" t="s">
        <v>192</v>
      </c>
      <c r="H64" s="357">
        <v>60216000</v>
      </c>
      <c r="I64" s="323"/>
      <c r="J64" s="323"/>
      <c r="K64" s="341" t="s">
        <v>79</v>
      </c>
      <c r="L64" s="342" t="s">
        <v>73</v>
      </c>
      <c r="M64" s="343" t="s">
        <v>183</v>
      </c>
      <c r="N64" s="333"/>
      <c r="O64" s="344"/>
      <c r="P64" s="323"/>
      <c r="Q64" s="99"/>
    </row>
    <row r="65" spans="1:17" s="3" customFormat="1" ht="32.25" customHeight="1" x14ac:dyDescent="0.25">
      <c r="A65" s="355"/>
      <c r="B65" s="333"/>
      <c r="C65" s="40" t="s">
        <v>208</v>
      </c>
      <c r="D65" s="341"/>
      <c r="E65" s="341"/>
      <c r="F65" s="354" t="s">
        <v>191</v>
      </c>
      <c r="G65" s="341" t="s">
        <v>192</v>
      </c>
      <c r="H65" s="357">
        <v>60216000</v>
      </c>
      <c r="I65" s="323"/>
      <c r="J65" s="323"/>
      <c r="K65" s="341" t="s">
        <v>79</v>
      </c>
      <c r="L65" s="342" t="s">
        <v>73</v>
      </c>
      <c r="M65" s="343" t="s">
        <v>183</v>
      </c>
      <c r="N65" s="333"/>
      <c r="O65" s="344"/>
      <c r="P65" s="323"/>
      <c r="Q65" s="99"/>
    </row>
    <row r="66" spans="1:17" s="3" customFormat="1" ht="32.25" customHeight="1" x14ac:dyDescent="0.25">
      <c r="A66" s="355"/>
      <c r="B66" s="333"/>
      <c r="C66" s="40" t="s">
        <v>209</v>
      </c>
      <c r="D66" s="341"/>
      <c r="E66" s="341"/>
      <c r="F66" s="354" t="s">
        <v>191</v>
      </c>
      <c r="G66" s="341" t="s">
        <v>192</v>
      </c>
      <c r="H66" s="357">
        <v>60216000</v>
      </c>
      <c r="I66" s="323"/>
      <c r="J66" s="323"/>
      <c r="K66" s="341" t="s">
        <v>79</v>
      </c>
      <c r="L66" s="342" t="s">
        <v>73</v>
      </c>
      <c r="M66" s="343" t="s">
        <v>183</v>
      </c>
      <c r="N66" s="333"/>
      <c r="O66" s="344"/>
      <c r="P66" s="323"/>
      <c r="Q66" s="99"/>
    </row>
    <row r="67" spans="1:17" s="3" customFormat="1" ht="32.25" customHeight="1" x14ac:dyDescent="0.25">
      <c r="A67" s="355"/>
      <c r="B67" s="333"/>
      <c r="C67" s="40" t="s">
        <v>205</v>
      </c>
      <c r="D67" s="341"/>
      <c r="E67" s="341"/>
      <c r="F67" s="354" t="s">
        <v>191</v>
      </c>
      <c r="G67" s="341" t="s">
        <v>192</v>
      </c>
      <c r="H67" s="357">
        <v>60216000</v>
      </c>
      <c r="I67" s="323"/>
      <c r="J67" s="323"/>
      <c r="K67" s="341" t="s">
        <v>79</v>
      </c>
      <c r="L67" s="342" t="s">
        <v>73</v>
      </c>
      <c r="M67" s="343" t="s">
        <v>183</v>
      </c>
      <c r="N67" s="333"/>
      <c r="O67" s="344"/>
      <c r="P67" s="323"/>
      <c r="Q67" s="99"/>
    </row>
    <row r="68" spans="1:17" s="3" customFormat="1" ht="32.25" customHeight="1" x14ac:dyDescent="0.25">
      <c r="A68" s="355"/>
      <c r="B68" s="333"/>
      <c r="C68" s="40" t="s">
        <v>210</v>
      </c>
      <c r="D68" s="341"/>
      <c r="E68" s="341"/>
      <c r="F68" s="354" t="s">
        <v>191</v>
      </c>
      <c r="G68" s="341" t="s">
        <v>192</v>
      </c>
      <c r="H68" s="357">
        <v>60216000</v>
      </c>
      <c r="I68" s="323"/>
      <c r="J68" s="323"/>
      <c r="K68" s="341" t="s">
        <v>79</v>
      </c>
      <c r="L68" s="342" t="s">
        <v>73</v>
      </c>
      <c r="M68" s="343" t="s">
        <v>183</v>
      </c>
      <c r="N68" s="333"/>
      <c r="O68" s="344"/>
      <c r="P68" s="323"/>
      <c r="Q68" s="99"/>
    </row>
    <row r="69" spans="1:17" s="3" customFormat="1" ht="32.25" customHeight="1" x14ac:dyDescent="0.25">
      <c r="A69" s="301"/>
      <c r="B69" s="303"/>
      <c r="C69" s="40" t="s">
        <v>211</v>
      </c>
      <c r="D69" s="328"/>
      <c r="E69" s="328"/>
      <c r="F69" s="317" t="s">
        <v>191</v>
      </c>
      <c r="G69" s="328" t="s">
        <v>192</v>
      </c>
      <c r="H69" s="319">
        <v>60216000</v>
      </c>
      <c r="I69" s="324"/>
      <c r="J69" s="324"/>
      <c r="K69" s="328" t="s">
        <v>79</v>
      </c>
      <c r="L69" s="293" t="s">
        <v>73</v>
      </c>
      <c r="M69" s="321" t="s">
        <v>183</v>
      </c>
      <c r="N69" s="303"/>
      <c r="O69" s="337"/>
      <c r="P69" s="324"/>
      <c r="Q69" s="99"/>
    </row>
    <row r="70" spans="1:17" s="3" customFormat="1" ht="85.5" customHeight="1" x14ac:dyDescent="0.25">
      <c r="A70" s="300">
        <f>A63+1</f>
        <v>43</v>
      </c>
      <c r="B70" s="302" t="s">
        <v>547</v>
      </c>
      <c r="C70" s="292" t="s">
        <v>77</v>
      </c>
      <c r="D70" s="229" t="s">
        <v>160</v>
      </c>
      <c r="E70" s="314" t="s">
        <v>550</v>
      </c>
      <c r="F70" s="316" t="s">
        <v>548</v>
      </c>
      <c r="G70" s="314" t="s">
        <v>549</v>
      </c>
      <c r="H70" s="318">
        <v>30936872</v>
      </c>
      <c r="I70" s="322" t="s">
        <v>552</v>
      </c>
      <c r="J70" s="330"/>
      <c r="K70" s="327" t="s">
        <v>4</v>
      </c>
      <c r="L70" s="292" t="s">
        <v>73</v>
      </c>
      <c r="M70" s="320" t="s">
        <v>553</v>
      </c>
      <c r="N70" s="302" t="s">
        <v>551</v>
      </c>
      <c r="O70" s="336">
        <v>45581</v>
      </c>
      <c r="P70" s="325"/>
      <c r="Q70" s="99"/>
    </row>
    <row r="71" spans="1:17" s="3" customFormat="1" ht="85.5" customHeight="1" x14ac:dyDescent="0.25">
      <c r="A71" s="301"/>
      <c r="B71" s="303"/>
      <c r="C71" s="293"/>
      <c r="D71" s="229" t="s">
        <v>2</v>
      </c>
      <c r="E71" s="315"/>
      <c r="F71" s="317"/>
      <c r="G71" s="315"/>
      <c r="H71" s="319"/>
      <c r="I71" s="324"/>
      <c r="J71" s="332"/>
      <c r="K71" s="328"/>
      <c r="L71" s="293"/>
      <c r="M71" s="321"/>
      <c r="N71" s="303"/>
      <c r="O71" s="337"/>
      <c r="P71" s="326"/>
      <c r="Q71" s="99"/>
    </row>
    <row r="72" spans="1:17" s="3" customFormat="1" ht="120" x14ac:dyDescent="0.25">
      <c r="A72" s="235">
        <f>A70+1</f>
        <v>44</v>
      </c>
      <c r="B72" s="234" t="s">
        <v>0</v>
      </c>
      <c r="C72" s="14" t="s">
        <v>77</v>
      </c>
      <c r="D72" s="19" t="s">
        <v>535</v>
      </c>
      <c r="E72" s="14"/>
      <c r="F72" s="237" t="s">
        <v>560</v>
      </c>
      <c r="G72" s="128" t="s">
        <v>563</v>
      </c>
      <c r="H72" s="238">
        <v>30000000</v>
      </c>
      <c r="I72" s="238"/>
      <c r="J72" s="245">
        <v>0.45</v>
      </c>
      <c r="K72" s="236" t="s">
        <v>81</v>
      </c>
      <c r="L72" s="14" t="s">
        <v>74</v>
      </c>
      <c r="M72" s="239" t="s">
        <v>564</v>
      </c>
      <c r="N72" s="1"/>
      <c r="O72" s="226" t="s">
        <v>561</v>
      </c>
      <c r="P72" s="226" t="s">
        <v>562</v>
      </c>
      <c r="Q72" s="3" t="s">
        <v>565</v>
      </c>
    </row>
    <row r="73" spans="1:17" s="3" customFormat="1" ht="75" x14ac:dyDescent="0.25">
      <c r="A73" s="240">
        <f t="shared" ref="A73:A74" si="4">A72+1</f>
        <v>45</v>
      </c>
      <c r="B73" s="242" t="s">
        <v>0</v>
      </c>
      <c r="C73" s="14" t="s">
        <v>77</v>
      </c>
      <c r="D73" s="19" t="s">
        <v>572</v>
      </c>
      <c r="E73" s="14"/>
      <c r="F73" s="244" t="s">
        <v>566</v>
      </c>
      <c r="G73" s="128" t="s">
        <v>569</v>
      </c>
      <c r="H73" s="241">
        <v>66822512</v>
      </c>
      <c r="I73" s="241"/>
      <c r="J73" s="245"/>
      <c r="K73" s="243" t="s">
        <v>1</v>
      </c>
      <c r="L73" s="14" t="s">
        <v>73</v>
      </c>
      <c r="M73" s="239" t="s">
        <v>567</v>
      </c>
      <c r="N73" s="1" t="s">
        <v>453</v>
      </c>
      <c r="O73" s="226" t="s">
        <v>568</v>
      </c>
      <c r="P73" s="226"/>
    </row>
    <row r="74" spans="1:17" s="3" customFormat="1" ht="120" x14ac:dyDescent="0.25">
      <c r="A74" s="240">
        <f t="shared" si="4"/>
        <v>46</v>
      </c>
      <c r="B74" s="242" t="s">
        <v>5</v>
      </c>
      <c r="C74" s="14" t="s">
        <v>77</v>
      </c>
      <c r="D74" s="19" t="s">
        <v>579</v>
      </c>
      <c r="E74" s="14"/>
      <c r="F74" s="244" t="s">
        <v>570</v>
      </c>
      <c r="G74" s="128" t="s">
        <v>577</v>
      </c>
      <c r="H74" s="241">
        <v>24000000</v>
      </c>
      <c r="I74" s="241"/>
      <c r="J74" s="245"/>
      <c r="K74" s="243" t="s">
        <v>81</v>
      </c>
      <c r="L74" s="14" t="s">
        <v>74</v>
      </c>
      <c r="M74" s="239" t="s">
        <v>578</v>
      </c>
      <c r="N74" s="1"/>
      <c r="O74" s="226" t="s">
        <v>575</v>
      </c>
      <c r="P74" s="226" t="s">
        <v>576</v>
      </c>
      <c r="Q74" s="3" t="s">
        <v>573</v>
      </c>
    </row>
    <row r="75" spans="1:17" s="3" customFormat="1" ht="70.5" customHeight="1" x14ac:dyDescent="0.25">
      <c r="A75" s="300">
        <f>A74+1</f>
        <v>47</v>
      </c>
      <c r="B75" s="302" t="s">
        <v>5</v>
      </c>
      <c r="C75" s="292" t="s">
        <v>77</v>
      </c>
      <c r="D75" s="19" t="s">
        <v>253</v>
      </c>
      <c r="E75" s="292"/>
      <c r="F75" s="304" t="s">
        <v>571</v>
      </c>
      <c r="G75" s="306" t="s">
        <v>577</v>
      </c>
      <c r="H75" s="308">
        <v>6765000</v>
      </c>
      <c r="I75" s="308"/>
      <c r="J75" s="310"/>
      <c r="K75" s="290" t="s">
        <v>81</v>
      </c>
      <c r="L75" s="292" t="s">
        <v>74</v>
      </c>
      <c r="M75" s="294" t="s">
        <v>578</v>
      </c>
      <c r="N75" s="296"/>
      <c r="O75" s="298" t="s">
        <v>575</v>
      </c>
      <c r="P75" s="298" t="s">
        <v>576</v>
      </c>
      <c r="Q75" s="3" t="s">
        <v>574</v>
      </c>
    </row>
    <row r="76" spans="1:17" s="3" customFormat="1" ht="99" customHeight="1" x14ac:dyDescent="0.25">
      <c r="A76" s="301"/>
      <c r="B76" s="303"/>
      <c r="C76" s="293"/>
      <c r="D76" s="19" t="s">
        <v>2</v>
      </c>
      <c r="E76" s="293"/>
      <c r="F76" s="305"/>
      <c r="G76" s="307"/>
      <c r="H76" s="309"/>
      <c r="I76" s="309"/>
      <c r="J76" s="311"/>
      <c r="K76" s="291"/>
      <c r="L76" s="293"/>
      <c r="M76" s="295"/>
      <c r="N76" s="297"/>
      <c r="O76" s="299"/>
      <c r="P76" s="299"/>
    </row>
    <row r="77" spans="1:17" s="3" customFormat="1" ht="132" customHeight="1" x14ac:dyDescent="0.25">
      <c r="A77" s="252">
        <f>A75+1</f>
        <v>48</v>
      </c>
      <c r="B77" s="251" t="s">
        <v>0</v>
      </c>
      <c r="C77" s="250" t="s">
        <v>583</v>
      </c>
      <c r="D77" s="19" t="s">
        <v>580</v>
      </c>
      <c r="E77" s="250"/>
      <c r="F77" s="254" t="s">
        <v>195</v>
      </c>
      <c r="G77" s="266" t="s">
        <v>581</v>
      </c>
      <c r="H77" s="255">
        <v>10571085</v>
      </c>
      <c r="I77" s="255"/>
      <c r="J77" s="258"/>
      <c r="K77" s="253" t="s">
        <v>79</v>
      </c>
      <c r="L77" s="250" t="s">
        <v>73</v>
      </c>
      <c r="M77" s="279" t="s">
        <v>582</v>
      </c>
      <c r="N77" s="256" t="s">
        <v>453</v>
      </c>
      <c r="O77" s="257" t="s">
        <v>617</v>
      </c>
      <c r="P77" s="257"/>
    </row>
    <row r="78" spans="1:17" s="3" customFormat="1" ht="75" x14ac:dyDescent="0.25">
      <c r="A78" s="270">
        <f>A77+1</f>
        <v>49</v>
      </c>
      <c r="B78" s="269" t="s">
        <v>5</v>
      </c>
      <c r="C78" s="277" t="s">
        <v>598</v>
      </c>
      <c r="D78" s="19"/>
      <c r="E78" s="268"/>
      <c r="F78" s="271" t="s">
        <v>590</v>
      </c>
      <c r="G78" s="277" t="s">
        <v>615</v>
      </c>
      <c r="H78" s="272">
        <f>21913477.16+3867084.2</f>
        <v>25780561.359999999</v>
      </c>
      <c r="I78" s="272"/>
      <c r="J78" s="275"/>
      <c r="K78" s="276" t="s">
        <v>169</v>
      </c>
      <c r="L78" s="278" t="s">
        <v>73</v>
      </c>
      <c r="M78" s="67" t="s">
        <v>612</v>
      </c>
      <c r="N78" s="273"/>
      <c r="O78" s="57">
        <v>45785</v>
      </c>
      <c r="P78" s="274" t="s">
        <v>613</v>
      </c>
    </row>
    <row r="79" spans="1:17" s="3" customFormat="1" ht="60" x14ac:dyDescent="0.25">
      <c r="A79" s="270">
        <f t="shared" ref="A79:A81" si="5">A78+1</f>
        <v>50</v>
      </c>
      <c r="B79" s="269" t="s">
        <v>5</v>
      </c>
      <c r="C79" s="277" t="s">
        <v>599</v>
      </c>
      <c r="D79" s="19"/>
      <c r="E79" s="268"/>
      <c r="F79" s="271" t="s">
        <v>591</v>
      </c>
      <c r="G79" s="277" t="s">
        <v>614</v>
      </c>
      <c r="H79" s="272">
        <f>65928473.71+11133679.91</f>
        <v>77062153.620000005</v>
      </c>
      <c r="I79" s="272"/>
      <c r="J79" s="275"/>
      <c r="K79" s="276" t="s">
        <v>169</v>
      </c>
      <c r="L79" s="278" t="s">
        <v>73</v>
      </c>
      <c r="M79" s="67" t="s">
        <v>616</v>
      </c>
      <c r="N79" s="273"/>
      <c r="O79" s="57">
        <v>45789</v>
      </c>
      <c r="P79" s="274" t="s">
        <v>613</v>
      </c>
    </row>
    <row r="80" spans="1:17" s="3" customFormat="1" ht="75" x14ac:dyDescent="0.25">
      <c r="A80" s="283">
        <f t="shared" si="5"/>
        <v>51</v>
      </c>
      <c r="B80" s="282" t="s">
        <v>621</v>
      </c>
      <c r="C80" s="277" t="s">
        <v>77</v>
      </c>
      <c r="D80" s="19" t="s">
        <v>160</v>
      </c>
      <c r="E80" s="281"/>
      <c r="F80" s="284" t="s">
        <v>618</v>
      </c>
      <c r="G80" s="277" t="s">
        <v>620</v>
      </c>
      <c r="H80" s="285">
        <v>5100000</v>
      </c>
      <c r="I80" s="285"/>
      <c r="J80" s="289"/>
      <c r="K80" s="276" t="s">
        <v>4</v>
      </c>
      <c r="L80" s="281" t="s">
        <v>73</v>
      </c>
      <c r="M80" s="286" t="s">
        <v>619</v>
      </c>
      <c r="N80" s="287" t="s">
        <v>245</v>
      </c>
      <c r="O80" s="57">
        <v>45814</v>
      </c>
      <c r="P80" s="288"/>
    </row>
    <row r="81" spans="1:16" s="3" customFormat="1" ht="75" x14ac:dyDescent="0.25">
      <c r="A81" s="283">
        <f>A80+1</f>
        <v>52</v>
      </c>
      <c r="B81" s="282" t="s">
        <v>621</v>
      </c>
      <c r="C81" s="277" t="s">
        <v>77</v>
      </c>
      <c r="D81" s="19" t="s">
        <v>2</v>
      </c>
      <c r="E81" s="281"/>
      <c r="F81" s="284" t="s">
        <v>618</v>
      </c>
      <c r="G81" s="277" t="s">
        <v>620</v>
      </c>
      <c r="H81" s="285">
        <v>5100000</v>
      </c>
      <c r="I81" s="285"/>
      <c r="J81" s="289"/>
      <c r="K81" s="276" t="s">
        <v>4</v>
      </c>
      <c r="L81" s="281" t="s">
        <v>73</v>
      </c>
      <c r="M81" s="286" t="s">
        <v>619</v>
      </c>
      <c r="N81" s="287" t="s">
        <v>245</v>
      </c>
      <c r="O81" s="57">
        <v>45814</v>
      </c>
      <c r="P81" s="288"/>
    </row>
    <row r="82" spans="1:16" s="3" customFormat="1" ht="24.75" customHeight="1" x14ac:dyDescent="0.25">
      <c r="A82" s="300">
        <f>A81+1</f>
        <v>53</v>
      </c>
      <c r="B82" s="302" t="s">
        <v>621</v>
      </c>
      <c r="C82" s="40" t="s">
        <v>207</v>
      </c>
      <c r="D82" s="290" t="s">
        <v>2</v>
      </c>
      <c r="E82" s="292"/>
      <c r="F82" s="304" t="s">
        <v>618</v>
      </c>
      <c r="G82" s="423" t="s">
        <v>620</v>
      </c>
      <c r="H82" s="308">
        <v>37700000</v>
      </c>
      <c r="I82" s="308"/>
      <c r="J82" s="310"/>
      <c r="K82" s="427" t="s">
        <v>4</v>
      </c>
      <c r="L82" s="292" t="s">
        <v>73</v>
      </c>
      <c r="M82" s="334" t="s">
        <v>622</v>
      </c>
      <c r="N82" s="296" t="s">
        <v>245</v>
      </c>
      <c r="O82" s="338">
        <v>45826</v>
      </c>
      <c r="P82" s="298"/>
    </row>
    <row r="83" spans="1:16" s="3" customFormat="1" ht="15" customHeight="1" x14ac:dyDescent="0.25">
      <c r="A83" s="355"/>
      <c r="B83" s="333"/>
      <c r="C83" s="40" t="s">
        <v>204</v>
      </c>
      <c r="D83" s="353"/>
      <c r="E83" s="342"/>
      <c r="F83" s="422"/>
      <c r="G83" s="424"/>
      <c r="H83" s="329"/>
      <c r="I83" s="329"/>
      <c r="J83" s="426"/>
      <c r="K83" s="428"/>
      <c r="L83" s="342"/>
      <c r="M83" s="340"/>
      <c r="N83" s="371"/>
      <c r="O83" s="349"/>
      <c r="P83" s="430"/>
    </row>
    <row r="84" spans="1:16" s="3" customFormat="1" ht="15" customHeight="1" x14ac:dyDescent="0.25">
      <c r="A84" s="355"/>
      <c r="B84" s="333"/>
      <c r="C84" s="40" t="s">
        <v>208</v>
      </c>
      <c r="D84" s="353"/>
      <c r="E84" s="342"/>
      <c r="F84" s="422"/>
      <c r="G84" s="424"/>
      <c r="H84" s="329"/>
      <c r="I84" s="329"/>
      <c r="J84" s="426"/>
      <c r="K84" s="428"/>
      <c r="L84" s="342"/>
      <c r="M84" s="340"/>
      <c r="N84" s="371"/>
      <c r="O84" s="349"/>
      <c r="P84" s="430"/>
    </row>
    <row r="85" spans="1:16" s="3" customFormat="1" ht="15" customHeight="1" x14ac:dyDescent="0.25">
      <c r="A85" s="355"/>
      <c r="B85" s="333"/>
      <c r="C85" s="40" t="s">
        <v>209</v>
      </c>
      <c r="D85" s="353"/>
      <c r="E85" s="342"/>
      <c r="F85" s="422"/>
      <c r="G85" s="424"/>
      <c r="H85" s="329"/>
      <c r="I85" s="329"/>
      <c r="J85" s="426"/>
      <c r="K85" s="428"/>
      <c r="L85" s="342"/>
      <c r="M85" s="340"/>
      <c r="N85" s="371"/>
      <c r="O85" s="349"/>
      <c r="P85" s="430"/>
    </row>
    <row r="86" spans="1:16" s="3" customFormat="1" ht="15" customHeight="1" x14ac:dyDescent="0.25">
      <c r="A86" s="355"/>
      <c r="B86" s="333"/>
      <c r="C86" s="40" t="s">
        <v>205</v>
      </c>
      <c r="D86" s="353"/>
      <c r="E86" s="342"/>
      <c r="F86" s="422"/>
      <c r="G86" s="424"/>
      <c r="H86" s="329"/>
      <c r="I86" s="329"/>
      <c r="J86" s="426"/>
      <c r="K86" s="428"/>
      <c r="L86" s="342"/>
      <c r="M86" s="340"/>
      <c r="N86" s="371"/>
      <c r="O86" s="349"/>
      <c r="P86" s="430"/>
    </row>
    <row r="87" spans="1:16" s="3" customFormat="1" ht="15" customHeight="1" x14ac:dyDescent="0.25">
      <c r="A87" s="355"/>
      <c r="B87" s="333"/>
      <c r="C87" s="40" t="s">
        <v>210</v>
      </c>
      <c r="D87" s="353"/>
      <c r="E87" s="342"/>
      <c r="F87" s="422"/>
      <c r="G87" s="424"/>
      <c r="H87" s="329"/>
      <c r="I87" s="329"/>
      <c r="J87" s="426"/>
      <c r="K87" s="428"/>
      <c r="L87" s="342"/>
      <c r="M87" s="340"/>
      <c r="N87" s="371"/>
      <c r="O87" s="349"/>
      <c r="P87" s="430"/>
    </row>
    <row r="88" spans="1:16" s="3" customFormat="1" ht="15" customHeight="1" x14ac:dyDescent="0.25">
      <c r="A88" s="301"/>
      <c r="B88" s="303"/>
      <c r="C88" s="40" t="s">
        <v>211</v>
      </c>
      <c r="D88" s="291"/>
      <c r="E88" s="293"/>
      <c r="F88" s="305"/>
      <c r="G88" s="425"/>
      <c r="H88" s="309"/>
      <c r="I88" s="309"/>
      <c r="J88" s="311"/>
      <c r="K88" s="429"/>
      <c r="L88" s="293"/>
      <c r="M88" s="335"/>
      <c r="N88" s="297"/>
      <c r="O88" s="339"/>
      <c r="P88" s="299"/>
    </row>
    <row r="89" spans="1:16" s="3" customFormat="1" ht="14.25" x14ac:dyDescent="0.25">
      <c r="A89" s="300">
        <f>A82+1</f>
        <v>54</v>
      </c>
      <c r="B89" s="302" t="s">
        <v>621</v>
      </c>
      <c r="C89" s="40" t="s">
        <v>207</v>
      </c>
      <c r="D89" s="290" t="s">
        <v>160</v>
      </c>
      <c r="E89" s="292"/>
      <c r="F89" s="304" t="s">
        <v>618</v>
      </c>
      <c r="G89" s="423" t="s">
        <v>620</v>
      </c>
      <c r="H89" s="308">
        <v>37700000</v>
      </c>
      <c r="I89" s="308"/>
      <c r="J89" s="310"/>
      <c r="K89" s="427" t="s">
        <v>4</v>
      </c>
      <c r="L89" s="292" t="s">
        <v>73</v>
      </c>
      <c r="M89" s="334" t="s">
        <v>622</v>
      </c>
      <c r="N89" s="296" t="s">
        <v>245</v>
      </c>
      <c r="O89" s="338">
        <v>45826</v>
      </c>
      <c r="P89" s="298"/>
    </row>
    <row r="90" spans="1:16" s="3" customFormat="1" ht="14.25" x14ac:dyDescent="0.25">
      <c r="A90" s="355"/>
      <c r="B90" s="333"/>
      <c r="C90" s="40" t="s">
        <v>204</v>
      </c>
      <c r="D90" s="353"/>
      <c r="E90" s="342"/>
      <c r="F90" s="422"/>
      <c r="G90" s="424"/>
      <c r="H90" s="329"/>
      <c r="I90" s="329"/>
      <c r="J90" s="426"/>
      <c r="K90" s="428"/>
      <c r="L90" s="342"/>
      <c r="M90" s="340"/>
      <c r="N90" s="371"/>
      <c r="O90" s="349"/>
      <c r="P90" s="430"/>
    </row>
    <row r="91" spans="1:16" s="3" customFormat="1" ht="14.25" x14ac:dyDescent="0.25">
      <c r="A91" s="355"/>
      <c r="B91" s="333"/>
      <c r="C91" s="40" t="s">
        <v>208</v>
      </c>
      <c r="D91" s="353"/>
      <c r="E91" s="342"/>
      <c r="F91" s="422"/>
      <c r="G91" s="424"/>
      <c r="H91" s="329"/>
      <c r="I91" s="329"/>
      <c r="J91" s="426"/>
      <c r="K91" s="428"/>
      <c r="L91" s="342"/>
      <c r="M91" s="340"/>
      <c r="N91" s="371"/>
      <c r="O91" s="349"/>
      <c r="P91" s="430"/>
    </row>
    <row r="92" spans="1:16" s="3" customFormat="1" ht="14.25" x14ac:dyDescent="0.25">
      <c r="A92" s="355"/>
      <c r="B92" s="333"/>
      <c r="C92" s="40" t="s">
        <v>209</v>
      </c>
      <c r="D92" s="353"/>
      <c r="E92" s="342"/>
      <c r="F92" s="422"/>
      <c r="G92" s="424"/>
      <c r="H92" s="329"/>
      <c r="I92" s="329"/>
      <c r="J92" s="426"/>
      <c r="K92" s="428"/>
      <c r="L92" s="342"/>
      <c r="M92" s="340"/>
      <c r="N92" s="371"/>
      <c r="O92" s="349"/>
      <c r="P92" s="430"/>
    </row>
    <row r="93" spans="1:16" s="3" customFormat="1" ht="14.25" x14ac:dyDescent="0.25">
      <c r="A93" s="355"/>
      <c r="B93" s="333"/>
      <c r="C93" s="40" t="s">
        <v>205</v>
      </c>
      <c r="D93" s="353"/>
      <c r="E93" s="342"/>
      <c r="F93" s="422"/>
      <c r="G93" s="424"/>
      <c r="H93" s="329"/>
      <c r="I93" s="329"/>
      <c r="J93" s="426"/>
      <c r="K93" s="428"/>
      <c r="L93" s="342"/>
      <c r="M93" s="340"/>
      <c r="N93" s="371"/>
      <c r="O93" s="349"/>
      <c r="P93" s="430"/>
    </row>
    <row r="94" spans="1:16" s="3" customFormat="1" ht="14.25" x14ac:dyDescent="0.25">
      <c r="A94" s="355"/>
      <c r="B94" s="333"/>
      <c r="C94" s="40" t="s">
        <v>210</v>
      </c>
      <c r="D94" s="353"/>
      <c r="E94" s="342"/>
      <c r="F94" s="422"/>
      <c r="G94" s="424"/>
      <c r="H94" s="329"/>
      <c r="I94" s="329"/>
      <c r="J94" s="426"/>
      <c r="K94" s="428"/>
      <c r="L94" s="342"/>
      <c r="M94" s="340"/>
      <c r="N94" s="371"/>
      <c r="O94" s="349"/>
      <c r="P94" s="430"/>
    </row>
    <row r="95" spans="1:16" s="3" customFormat="1" ht="14.25" x14ac:dyDescent="0.25">
      <c r="A95" s="301"/>
      <c r="B95" s="303"/>
      <c r="C95" s="40" t="s">
        <v>211</v>
      </c>
      <c r="D95" s="291"/>
      <c r="E95" s="293"/>
      <c r="F95" s="305"/>
      <c r="G95" s="425"/>
      <c r="H95" s="309"/>
      <c r="I95" s="309"/>
      <c r="J95" s="311"/>
      <c r="K95" s="429"/>
      <c r="L95" s="293"/>
      <c r="M95" s="335"/>
      <c r="N95" s="297"/>
      <c r="O95" s="339"/>
      <c r="P95" s="299"/>
    </row>
    <row r="96" spans="1:16" s="3" customFormat="1" ht="60" x14ac:dyDescent="0.25">
      <c r="A96" s="35">
        <f>A89+1</f>
        <v>55</v>
      </c>
      <c r="B96" s="262" t="s">
        <v>5</v>
      </c>
      <c r="C96" s="277" t="s">
        <v>597</v>
      </c>
      <c r="D96" s="19"/>
      <c r="E96" s="259"/>
      <c r="F96" s="263" t="s">
        <v>589</v>
      </c>
      <c r="G96" s="277" t="s">
        <v>610</v>
      </c>
      <c r="H96" s="264">
        <v>12750000</v>
      </c>
      <c r="I96" s="264"/>
      <c r="J96" s="265"/>
      <c r="K96" s="276" t="s">
        <v>169</v>
      </c>
      <c r="L96" s="259"/>
      <c r="M96" s="259"/>
      <c r="N96" s="260"/>
      <c r="O96" s="45" t="s">
        <v>521</v>
      </c>
      <c r="P96" s="261"/>
    </row>
    <row r="97" spans="1:16" s="3" customFormat="1" ht="90" x14ac:dyDescent="0.25">
      <c r="A97" s="35">
        <f>A96+1</f>
        <v>56</v>
      </c>
      <c r="B97" s="262" t="s">
        <v>5</v>
      </c>
      <c r="C97" s="277" t="s">
        <v>600</v>
      </c>
      <c r="D97" s="19"/>
      <c r="E97" s="259"/>
      <c r="F97" s="263" t="s">
        <v>592</v>
      </c>
      <c r="G97" s="277" t="s">
        <v>606</v>
      </c>
      <c r="H97" s="264">
        <v>62184138.5</v>
      </c>
      <c r="I97" s="264"/>
      <c r="J97" s="265"/>
      <c r="K97" s="276" t="s">
        <v>169</v>
      </c>
      <c r="L97" s="259"/>
      <c r="M97" s="259"/>
      <c r="N97" s="260"/>
      <c r="O97" s="45" t="s">
        <v>522</v>
      </c>
      <c r="P97" s="261"/>
    </row>
    <row r="98" spans="1:16" s="3" customFormat="1" ht="30" x14ac:dyDescent="0.25">
      <c r="A98" s="35">
        <f t="shared" ref="A98:A103" si="6">A97+1</f>
        <v>57</v>
      </c>
      <c r="B98" s="262" t="s">
        <v>5</v>
      </c>
      <c r="C98" s="277" t="s">
        <v>601</v>
      </c>
      <c r="D98" s="19"/>
      <c r="E98" s="259"/>
      <c r="F98" s="263" t="s">
        <v>593</v>
      </c>
      <c r="G98" s="277" t="s">
        <v>605</v>
      </c>
      <c r="H98" s="264">
        <v>46605551</v>
      </c>
      <c r="I98" s="264"/>
      <c r="J98" s="265"/>
      <c r="K98" s="276" t="s">
        <v>169</v>
      </c>
      <c r="L98" s="259"/>
      <c r="M98" s="259"/>
      <c r="N98" s="260"/>
      <c r="O98" s="45" t="s">
        <v>522</v>
      </c>
      <c r="P98" s="261"/>
    </row>
    <row r="99" spans="1:16" s="3" customFormat="1" ht="75" x14ac:dyDescent="0.25">
      <c r="A99" s="35">
        <f t="shared" si="6"/>
        <v>58</v>
      </c>
      <c r="B99" s="262" t="s">
        <v>0</v>
      </c>
      <c r="C99" s="277" t="s">
        <v>611</v>
      </c>
      <c r="D99" s="19"/>
      <c r="E99" s="259"/>
      <c r="F99" s="263" t="s">
        <v>594</v>
      </c>
      <c r="G99" s="277" t="s">
        <v>607</v>
      </c>
      <c r="H99" s="264">
        <v>4335824</v>
      </c>
      <c r="I99" s="264"/>
      <c r="J99" s="265"/>
      <c r="K99" s="276" t="s">
        <v>79</v>
      </c>
      <c r="L99" s="259"/>
      <c r="M99" s="259"/>
      <c r="N99" s="260"/>
      <c r="O99" s="45" t="s">
        <v>522</v>
      </c>
      <c r="P99" s="261"/>
    </row>
    <row r="100" spans="1:16" s="3" customFormat="1" ht="90" x14ac:dyDescent="0.25">
      <c r="A100" s="35">
        <f t="shared" si="6"/>
        <v>59</v>
      </c>
      <c r="B100" s="262" t="s">
        <v>0</v>
      </c>
      <c r="C100" s="277" t="s">
        <v>602</v>
      </c>
      <c r="D100" s="19"/>
      <c r="E100" s="259"/>
      <c r="F100" s="263" t="s">
        <v>506</v>
      </c>
      <c r="G100" s="277" t="s">
        <v>515</v>
      </c>
      <c r="H100" s="264">
        <v>113522597.00999999</v>
      </c>
      <c r="I100" s="264"/>
      <c r="J100" s="265"/>
      <c r="K100" s="277" t="s">
        <v>1</v>
      </c>
      <c r="L100" s="259"/>
      <c r="M100" s="259"/>
      <c r="N100" s="260"/>
      <c r="O100" s="45" t="s">
        <v>522</v>
      </c>
      <c r="P100" s="261"/>
    </row>
    <row r="101" spans="1:16" s="3" customFormat="1" ht="135" x14ac:dyDescent="0.25">
      <c r="A101" s="35">
        <f t="shared" si="6"/>
        <v>60</v>
      </c>
      <c r="B101" s="262" t="s">
        <v>5</v>
      </c>
      <c r="C101" s="277" t="s">
        <v>603</v>
      </c>
      <c r="D101" s="19"/>
      <c r="E101" s="259"/>
      <c r="F101" s="263" t="s">
        <v>595</v>
      </c>
      <c r="G101" s="277" t="s">
        <v>608</v>
      </c>
      <c r="H101" s="264">
        <v>111650899.2</v>
      </c>
      <c r="I101" s="264"/>
      <c r="J101" s="265"/>
      <c r="K101" s="276" t="s">
        <v>169</v>
      </c>
      <c r="L101" s="259"/>
      <c r="M101" s="259"/>
      <c r="N101" s="260"/>
      <c r="O101" s="45" t="s">
        <v>523</v>
      </c>
      <c r="P101" s="261"/>
    </row>
    <row r="102" spans="1:16" s="3" customFormat="1" ht="150" x14ac:dyDescent="0.25">
      <c r="A102" s="35">
        <f t="shared" si="6"/>
        <v>61</v>
      </c>
      <c r="B102" s="262" t="s">
        <v>5</v>
      </c>
      <c r="C102" s="277" t="s">
        <v>604</v>
      </c>
      <c r="D102" s="19"/>
      <c r="E102" s="259"/>
      <c r="F102" s="263" t="s">
        <v>596</v>
      </c>
      <c r="G102" s="277" t="s">
        <v>609</v>
      </c>
      <c r="H102" s="264">
        <v>10025586.220000001</v>
      </c>
      <c r="I102" s="264"/>
      <c r="J102" s="265"/>
      <c r="K102" s="276" t="s">
        <v>169</v>
      </c>
      <c r="L102" s="259"/>
      <c r="M102" s="259"/>
      <c r="N102" s="260"/>
      <c r="O102" s="45" t="s">
        <v>523</v>
      </c>
      <c r="P102" s="261"/>
    </row>
    <row r="103" spans="1:16" s="3" customFormat="1" ht="114" x14ac:dyDescent="0.25">
      <c r="A103" s="35">
        <f t="shared" si="6"/>
        <v>62</v>
      </c>
      <c r="B103" s="2" t="s">
        <v>3</v>
      </c>
      <c r="C103" s="40" t="s">
        <v>524</v>
      </c>
      <c r="D103" s="40" t="s">
        <v>528</v>
      </c>
      <c r="E103" s="45"/>
      <c r="F103" s="212" t="s">
        <v>501</v>
      </c>
      <c r="G103" s="40" t="s">
        <v>510</v>
      </c>
      <c r="H103" s="213">
        <v>16500000</v>
      </c>
      <c r="I103" s="24"/>
      <c r="J103" s="24"/>
      <c r="K103" s="40" t="s">
        <v>79</v>
      </c>
      <c r="L103" s="14" t="s">
        <v>73</v>
      </c>
      <c r="M103" s="20"/>
      <c r="N103" s="2"/>
      <c r="O103" s="45" t="s">
        <v>520</v>
      </c>
      <c r="P103" s="24"/>
    </row>
    <row r="104" spans="1:16" s="3" customFormat="1" ht="128.25" x14ac:dyDescent="0.25">
      <c r="A104" s="35">
        <f t="shared" ref="A104:A116" si="7">A103+1</f>
        <v>63</v>
      </c>
      <c r="B104" s="2" t="s">
        <v>284</v>
      </c>
      <c r="C104" s="40" t="s">
        <v>525</v>
      </c>
      <c r="D104" s="40" t="s">
        <v>200</v>
      </c>
      <c r="E104" s="45"/>
      <c r="F104" s="212" t="s">
        <v>502</v>
      </c>
      <c r="G104" s="40" t="s">
        <v>511</v>
      </c>
      <c r="H104" s="213">
        <v>37700000</v>
      </c>
      <c r="I104" s="24"/>
      <c r="J104" s="24"/>
      <c r="K104" s="40" t="s">
        <v>4</v>
      </c>
      <c r="L104" s="14" t="s">
        <v>73</v>
      </c>
      <c r="M104" s="20"/>
      <c r="N104" s="2"/>
      <c r="O104" s="45" t="s">
        <v>520</v>
      </c>
      <c r="P104" s="24"/>
    </row>
    <row r="105" spans="1:16" s="3" customFormat="1" ht="128.25" x14ac:dyDescent="0.25">
      <c r="A105" s="35">
        <f t="shared" si="7"/>
        <v>64</v>
      </c>
      <c r="B105" s="2" t="s">
        <v>284</v>
      </c>
      <c r="C105" s="40" t="s">
        <v>77</v>
      </c>
      <c r="D105" s="40" t="s">
        <v>200</v>
      </c>
      <c r="E105" s="45"/>
      <c r="F105" s="212" t="s">
        <v>503</v>
      </c>
      <c r="G105" s="40" t="s">
        <v>511</v>
      </c>
      <c r="H105" s="213">
        <v>5100000</v>
      </c>
      <c r="I105" s="24"/>
      <c r="J105" s="24"/>
      <c r="K105" s="40" t="s">
        <v>4</v>
      </c>
      <c r="L105" s="14" t="s">
        <v>73</v>
      </c>
      <c r="M105" s="20"/>
      <c r="N105" s="2"/>
      <c r="O105" s="45" t="s">
        <v>520</v>
      </c>
      <c r="P105" s="24"/>
    </row>
    <row r="106" spans="1:16" s="3" customFormat="1" ht="71.25" x14ac:dyDescent="0.25">
      <c r="A106" s="35">
        <f t="shared" si="7"/>
        <v>65</v>
      </c>
      <c r="B106" s="2"/>
      <c r="C106" s="40" t="s">
        <v>77</v>
      </c>
      <c r="D106" s="40" t="s">
        <v>529</v>
      </c>
      <c r="E106" s="40"/>
      <c r="F106" s="212" t="s">
        <v>504</v>
      </c>
      <c r="G106" s="40" t="s">
        <v>512</v>
      </c>
      <c r="H106" s="213">
        <v>12813030</v>
      </c>
      <c r="I106" s="24"/>
      <c r="J106" s="24"/>
      <c r="K106" s="40" t="s">
        <v>533</v>
      </c>
      <c r="L106" s="14" t="s">
        <v>73</v>
      </c>
      <c r="M106" s="20"/>
      <c r="N106" s="2"/>
      <c r="O106" s="45" t="s">
        <v>521</v>
      </c>
      <c r="P106" s="24"/>
    </row>
    <row r="107" spans="1:16" s="3" customFormat="1" ht="156.75" x14ac:dyDescent="0.25">
      <c r="A107" s="35">
        <f t="shared" si="7"/>
        <v>66</v>
      </c>
      <c r="B107" s="2" t="s">
        <v>3</v>
      </c>
      <c r="C107" s="40" t="s">
        <v>526</v>
      </c>
      <c r="D107" s="40" t="s">
        <v>534</v>
      </c>
      <c r="E107" s="45"/>
      <c r="F107" s="212" t="s">
        <v>505</v>
      </c>
      <c r="G107" s="40" t="s">
        <v>513</v>
      </c>
      <c r="H107" s="213">
        <v>34000000</v>
      </c>
      <c r="I107" s="24"/>
      <c r="J107" s="24"/>
      <c r="K107" s="40" t="s">
        <v>4</v>
      </c>
      <c r="L107" s="14" t="s">
        <v>73</v>
      </c>
      <c r="M107" s="20"/>
      <c r="N107" s="2"/>
      <c r="O107" s="45" t="s">
        <v>521</v>
      </c>
      <c r="P107" s="24"/>
    </row>
    <row r="108" spans="1:16" s="3" customFormat="1" ht="85.5" x14ac:dyDescent="0.25">
      <c r="A108" s="35">
        <f t="shared" si="7"/>
        <v>67</v>
      </c>
      <c r="B108" s="2" t="s">
        <v>5</v>
      </c>
      <c r="C108" s="40" t="s">
        <v>526</v>
      </c>
      <c r="D108" s="40" t="s">
        <v>198</v>
      </c>
      <c r="E108" s="48"/>
      <c r="F108" s="212" t="s">
        <v>199</v>
      </c>
      <c r="G108" s="40" t="s">
        <v>514</v>
      </c>
      <c r="H108" s="213">
        <v>15000000</v>
      </c>
      <c r="I108" s="24"/>
      <c r="J108" s="24"/>
      <c r="K108" s="40" t="s">
        <v>169</v>
      </c>
      <c r="L108" s="14" t="s">
        <v>73</v>
      </c>
      <c r="M108" s="20"/>
      <c r="N108" s="2"/>
      <c r="O108" s="45" t="s">
        <v>523</v>
      </c>
      <c r="P108" s="24"/>
    </row>
    <row r="109" spans="1:16" s="3" customFormat="1" ht="71.25" x14ac:dyDescent="0.25">
      <c r="A109" s="35">
        <f t="shared" si="7"/>
        <v>68</v>
      </c>
      <c r="B109" s="2" t="s">
        <v>0</v>
      </c>
      <c r="C109" s="40" t="s">
        <v>77</v>
      </c>
      <c r="D109" s="40" t="s">
        <v>194</v>
      </c>
      <c r="E109" s="40"/>
      <c r="F109" s="212" t="s">
        <v>506</v>
      </c>
      <c r="G109" s="40" t="s">
        <v>515</v>
      </c>
      <c r="H109" s="213">
        <v>227045194.01999998</v>
      </c>
      <c r="I109" s="24"/>
      <c r="J109" s="24"/>
      <c r="K109" s="40" t="s">
        <v>1</v>
      </c>
      <c r="L109" s="14" t="s">
        <v>73</v>
      </c>
      <c r="M109" s="20"/>
      <c r="N109" s="2"/>
      <c r="O109" s="45" t="s">
        <v>522</v>
      </c>
      <c r="P109" s="24"/>
    </row>
    <row r="110" spans="1:16" s="3" customFormat="1" ht="85.5" x14ac:dyDescent="0.25">
      <c r="A110" s="35">
        <f t="shared" si="7"/>
        <v>69</v>
      </c>
      <c r="B110" s="2" t="s">
        <v>0</v>
      </c>
      <c r="C110" s="40" t="s">
        <v>77</v>
      </c>
      <c r="D110" s="40" t="s">
        <v>530</v>
      </c>
      <c r="E110" s="40"/>
      <c r="F110" s="212" t="s">
        <v>507</v>
      </c>
      <c r="G110" s="40" t="s">
        <v>516</v>
      </c>
      <c r="H110" s="213">
        <v>7000000</v>
      </c>
      <c r="I110" s="24"/>
      <c r="J110" s="24"/>
      <c r="K110" s="40" t="s">
        <v>1</v>
      </c>
      <c r="L110" s="14" t="s">
        <v>73</v>
      </c>
      <c r="M110" s="20"/>
      <c r="N110" s="2"/>
      <c r="O110" s="45" t="s">
        <v>522</v>
      </c>
      <c r="P110" s="24"/>
    </row>
    <row r="111" spans="1:16" s="3" customFormat="1" ht="99.75" customHeight="1" x14ac:dyDescent="0.25">
      <c r="A111" s="35">
        <f t="shared" si="7"/>
        <v>70</v>
      </c>
      <c r="B111" s="2" t="s">
        <v>5</v>
      </c>
      <c r="C111" s="40" t="s">
        <v>527</v>
      </c>
      <c r="D111" s="40" t="s">
        <v>531</v>
      </c>
      <c r="E111" s="48"/>
      <c r="F111" s="212" t="s">
        <v>185</v>
      </c>
      <c r="G111" s="40" t="s">
        <v>517</v>
      </c>
      <c r="H111" s="213">
        <v>48995998</v>
      </c>
      <c r="I111" s="223"/>
      <c r="J111" s="223"/>
      <c r="K111" s="40" t="s">
        <v>169</v>
      </c>
      <c r="L111" s="14" t="s">
        <v>73</v>
      </c>
      <c r="M111" s="224"/>
      <c r="N111" s="225"/>
      <c r="O111" s="45" t="s">
        <v>523</v>
      </c>
      <c r="P111" s="223"/>
    </row>
    <row r="112" spans="1:16" s="3" customFormat="1" ht="99.75" customHeight="1" x14ac:dyDescent="0.25">
      <c r="A112" s="35">
        <f t="shared" si="7"/>
        <v>71</v>
      </c>
      <c r="B112" s="220"/>
      <c r="C112" s="40" t="s">
        <v>77</v>
      </c>
      <c r="D112" s="40" t="s">
        <v>2</v>
      </c>
      <c r="E112" s="48"/>
      <c r="F112" s="212" t="s">
        <v>508</v>
      </c>
      <c r="G112" s="40" t="s">
        <v>518</v>
      </c>
      <c r="H112" s="213">
        <v>3905787.4791085259</v>
      </c>
      <c r="I112" s="221"/>
      <c r="J112" s="221"/>
      <c r="K112" s="40" t="s">
        <v>79</v>
      </c>
      <c r="L112" s="14" t="s">
        <v>73</v>
      </c>
      <c r="M112" s="222"/>
      <c r="N112" s="220"/>
      <c r="O112" s="45" t="s">
        <v>523</v>
      </c>
      <c r="P112" s="221"/>
    </row>
    <row r="113" spans="1:17" s="3" customFormat="1" ht="85.5" x14ac:dyDescent="0.25">
      <c r="A113" s="35">
        <f t="shared" si="7"/>
        <v>72</v>
      </c>
      <c r="B113" s="2"/>
      <c r="C113" s="40" t="s">
        <v>77</v>
      </c>
      <c r="D113" s="40" t="s">
        <v>532</v>
      </c>
      <c r="E113" s="40"/>
      <c r="F113" s="212" t="s">
        <v>509</v>
      </c>
      <c r="G113" s="40" t="s">
        <v>518</v>
      </c>
      <c r="H113" s="213">
        <v>4841600.0194335161</v>
      </c>
      <c r="I113" s="24"/>
      <c r="J113" s="24"/>
      <c r="K113" s="40" t="s">
        <v>79</v>
      </c>
      <c r="L113" s="14" t="s">
        <v>73</v>
      </c>
      <c r="M113" s="20"/>
      <c r="N113" s="2"/>
      <c r="O113" s="45" t="s">
        <v>523</v>
      </c>
      <c r="P113" s="24"/>
    </row>
    <row r="114" spans="1:17" s="3" customFormat="1" ht="85.5" x14ac:dyDescent="0.25">
      <c r="A114" s="35">
        <f t="shared" si="7"/>
        <v>73</v>
      </c>
      <c r="B114" s="2" t="s">
        <v>0</v>
      </c>
      <c r="C114" s="40" t="s">
        <v>77</v>
      </c>
      <c r="D114" s="40" t="s">
        <v>194</v>
      </c>
      <c r="E114" s="40"/>
      <c r="F114" s="212" t="s">
        <v>507</v>
      </c>
      <c r="G114" s="40" t="s">
        <v>519</v>
      </c>
      <c r="H114" s="213">
        <v>26900000</v>
      </c>
      <c r="I114" s="24"/>
      <c r="J114" s="24"/>
      <c r="K114" s="40" t="s">
        <v>1</v>
      </c>
      <c r="L114" s="14" t="s">
        <v>73</v>
      </c>
      <c r="M114" s="20"/>
      <c r="N114" s="2"/>
      <c r="O114" s="45" t="s">
        <v>523</v>
      </c>
      <c r="P114" s="24"/>
    </row>
    <row r="115" spans="1:17" s="3" customFormat="1" ht="60" x14ac:dyDescent="0.25">
      <c r="A115" s="35">
        <f t="shared" si="7"/>
        <v>74</v>
      </c>
      <c r="B115" s="2" t="s">
        <v>0</v>
      </c>
      <c r="C115" s="40" t="s">
        <v>77</v>
      </c>
      <c r="D115" s="40" t="s">
        <v>535</v>
      </c>
      <c r="E115" s="40"/>
      <c r="F115" s="115" t="s">
        <v>536</v>
      </c>
      <c r="G115" s="40"/>
      <c r="H115" s="41"/>
      <c r="I115" s="24"/>
      <c r="J115" s="24"/>
      <c r="K115" s="40" t="s">
        <v>81</v>
      </c>
      <c r="L115" s="14" t="s">
        <v>74</v>
      </c>
      <c r="M115" s="20"/>
      <c r="N115" s="2"/>
      <c r="O115" s="45" t="s">
        <v>520</v>
      </c>
      <c r="P115" s="24"/>
    </row>
    <row r="116" spans="1:17" s="3" customFormat="1" ht="135" x14ac:dyDescent="0.25">
      <c r="A116" s="35">
        <f t="shared" si="7"/>
        <v>75</v>
      </c>
      <c r="B116" s="2" t="s">
        <v>0</v>
      </c>
      <c r="C116" s="40" t="s">
        <v>77</v>
      </c>
      <c r="D116" s="40" t="s">
        <v>168</v>
      </c>
      <c r="E116" s="40"/>
      <c r="F116" s="115" t="s">
        <v>537</v>
      </c>
      <c r="G116" s="40"/>
      <c r="H116" s="41"/>
      <c r="I116" s="24"/>
      <c r="J116" s="24"/>
      <c r="K116" s="40" t="s">
        <v>4</v>
      </c>
      <c r="L116" s="14" t="s">
        <v>74</v>
      </c>
      <c r="M116" s="20"/>
      <c r="N116" s="2"/>
      <c r="O116" s="45" t="s">
        <v>521</v>
      </c>
      <c r="P116" s="24"/>
    </row>
    <row r="117" spans="1:17" s="3" customFormat="1" ht="178.5" x14ac:dyDescent="0.25">
      <c r="A117" s="280">
        <f>A116+1</f>
        <v>76</v>
      </c>
      <c r="B117" s="2" t="s">
        <v>3</v>
      </c>
      <c r="C117" s="40" t="s">
        <v>181</v>
      </c>
      <c r="D117" s="177" t="s">
        <v>477</v>
      </c>
      <c r="E117" s="187"/>
      <c r="F117" s="188" t="s">
        <v>478</v>
      </c>
      <c r="G117" s="190" t="s">
        <v>483</v>
      </c>
      <c r="H117" s="179">
        <v>3150000</v>
      </c>
      <c r="I117" s="179" t="s">
        <v>481</v>
      </c>
      <c r="J117" s="180" t="s">
        <v>482</v>
      </c>
      <c r="K117" s="181"/>
      <c r="L117" s="182" t="s">
        <v>479</v>
      </c>
      <c r="M117" s="183" t="s">
        <v>480</v>
      </c>
      <c r="N117" s="181"/>
      <c r="O117" s="184">
        <v>45706</v>
      </c>
      <c r="P117" s="185">
        <v>45810</v>
      </c>
    </row>
    <row r="118" spans="1:17" s="3" customFormat="1" ht="75" customHeight="1" x14ac:dyDescent="0.25">
      <c r="A118" s="312">
        <f>A117+1</f>
        <v>77</v>
      </c>
      <c r="B118" s="302" t="s">
        <v>5</v>
      </c>
      <c r="C118" s="292" t="s">
        <v>77</v>
      </c>
      <c r="D118" s="208" t="s">
        <v>160</v>
      </c>
      <c r="E118" s="314" t="s">
        <v>496</v>
      </c>
      <c r="F118" s="316" t="s">
        <v>493</v>
      </c>
      <c r="G118" s="314" t="s">
        <v>495</v>
      </c>
      <c r="H118" s="318">
        <v>14760000</v>
      </c>
      <c r="I118" s="322"/>
      <c r="J118" s="322"/>
      <c r="K118" s="327" t="s">
        <v>169</v>
      </c>
      <c r="L118" s="292" t="s">
        <v>74</v>
      </c>
      <c r="M118" s="320" t="s">
        <v>494</v>
      </c>
      <c r="N118" s="302"/>
      <c r="O118" s="336">
        <v>45715</v>
      </c>
      <c r="P118" s="325">
        <v>45762</v>
      </c>
      <c r="Q118" s="99"/>
    </row>
    <row r="119" spans="1:17" s="3" customFormat="1" ht="75" customHeight="1" x14ac:dyDescent="0.25">
      <c r="A119" s="313"/>
      <c r="B119" s="303"/>
      <c r="C119" s="293"/>
      <c r="D119" s="208" t="s">
        <v>2</v>
      </c>
      <c r="E119" s="315"/>
      <c r="F119" s="317"/>
      <c r="G119" s="315"/>
      <c r="H119" s="319"/>
      <c r="I119" s="324"/>
      <c r="J119" s="324"/>
      <c r="K119" s="328"/>
      <c r="L119" s="293"/>
      <c r="M119" s="321"/>
      <c r="N119" s="303"/>
      <c r="O119" s="337"/>
      <c r="P119" s="326"/>
      <c r="Q119" s="99"/>
    </row>
    <row r="120" spans="1:17" s="3" customFormat="1" ht="75" customHeight="1" x14ac:dyDescent="0.25">
      <c r="A120" s="280">
        <f>A118+1</f>
        <v>78</v>
      </c>
      <c r="B120" s="202" t="s">
        <v>5</v>
      </c>
      <c r="C120" s="205" t="s">
        <v>77</v>
      </c>
      <c r="D120" s="208" t="s">
        <v>498</v>
      </c>
      <c r="E120" s="214"/>
      <c r="F120" s="209" t="s">
        <v>497</v>
      </c>
      <c r="G120" s="215" t="s">
        <v>499</v>
      </c>
      <c r="H120" s="211">
        <v>7100000</v>
      </c>
      <c r="I120" s="203"/>
      <c r="J120" s="204">
        <v>0.7</v>
      </c>
      <c r="K120" s="208" t="s">
        <v>169</v>
      </c>
      <c r="L120" s="205" t="s">
        <v>74</v>
      </c>
      <c r="M120" s="207" t="s">
        <v>500</v>
      </c>
      <c r="N120" s="202"/>
      <c r="O120" s="206">
        <v>45715</v>
      </c>
      <c r="P120" s="210">
        <v>45772</v>
      </c>
      <c r="Q120" s="99"/>
    </row>
    <row r="121" spans="1:17" s="3" customFormat="1" ht="60" x14ac:dyDescent="0.25">
      <c r="A121" s="280">
        <f>A120+1</f>
        <v>79</v>
      </c>
      <c r="B121" s="231" t="s">
        <v>0</v>
      </c>
      <c r="C121" s="14" t="s">
        <v>77</v>
      </c>
      <c r="D121" s="19" t="s">
        <v>171</v>
      </c>
      <c r="E121" s="14"/>
      <c r="F121" s="233" t="s">
        <v>554</v>
      </c>
      <c r="G121" s="128" t="s">
        <v>558</v>
      </c>
      <c r="H121" s="230"/>
      <c r="I121" s="230"/>
      <c r="J121" s="38"/>
      <c r="K121" s="232" t="s">
        <v>555</v>
      </c>
      <c r="L121" s="14"/>
      <c r="M121" s="239" t="s">
        <v>559</v>
      </c>
      <c r="N121" s="1" t="s">
        <v>557</v>
      </c>
      <c r="O121" s="226"/>
      <c r="P121" s="226" t="s">
        <v>556</v>
      </c>
    </row>
    <row r="122" spans="1:17" s="3" customFormat="1" ht="90" x14ac:dyDescent="0.25">
      <c r="A122" s="59">
        <f>A121+1</f>
        <v>80</v>
      </c>
      <c r="B122" s="14" t="s">
        <v>170</v>
      </c>
      <c r="C122" s="14" t="s">
        <v>460</v>
      </c>
      <c r="D122" s="152" t="s">
        <v>171</v>
      </c>
      <c r="E122" s="149"/>
      <c r="F122" s="150" t="s">
        <v>455</v>
      </c>
      <c r="G122" s="128" t="s">
        <v>457</v>
      </c>
      <c r="H122" s="151">
        <v>34200000</v>
      </c>
      <c r="I122" s="151" t="s">
        <v>459</v>
      </c>
      <c r="J122" s="147"/>
      <c r="K122" s="148" t="s">
        <v>4</v>
      </c>
      <c r="L122" s="14" t="s">
        <v>74</v>
      </c>
      <c r="M122" s="66" t="s">
        <v>456</v>
      </c>
      <c r="N122" s="2" t="s">
        <v>458</v>
      </c>
      <c r="O122" s="138">
        <v>45595</v>
      </c>
      <c r="P122" s="23">
        <v>45657</v>
      </c>
    </row>
    <row r="123" spans="1:17" s="3" customFormat="1" ht="45" x14ac:dyDescent="0.25">
      <c r="A123" s="59">
        <f>A122+1</f>
        <v>81</v>
      </c>
      <c r="B123" s="153" t="s">
        <v>170</v>
      </c>
      <c r="C123" s="14" t="s">
        <v>77</v>
      </c>
      <c r="D123" s="19" t="s">
        <v>171</v>
      </c>
      <c r="E123" s="14"/>
      <c r="F123" s="114" t="s">
        <v>180</v>
      </c>
      <c r="G123" s="128" t="s">
        <v>176</v>
      </c>
      <c r="H123" s="155">
        <v>28500000</v>
      </c>
      <c r="I123" s="38"/>
      <c r="J123" s="38"/>
      <c r="K123" s="154" t="s">
        <v>4</v>
      </c>
      <c r="L123" s="14" t="s">
        <v>74</v>
      </c>
      <c r="M123" s="34" t="s">
        <v>461</v>
      </c>
      <c r="N123" s="37"/>
      <c r="O123" s="23">
        <v>45604</v>
      </c>
      <c r="P123" s="23">
        <v>45672</v>
      </c>
    </row>
    <row r="124" spans="1:17" s="3" customFormat="1" ht="135" x14ac:dyDescent="0.25">
      <c r="A124" s="248">
        <f>A123+1</f>
        <v>82</v>
      </c>
      <c r="B124" s="246" t="s">
        <v>170</v>
      </c>
      <c r="C124" s="14" t="s">
        <v>77</v>
      </c>
      <c r="D124" s="19" t="s">
        <v>171</v>
      </c>
      <c r="E124" s="14"/>
      <c r="F124" s="114" t="s">
        <v>542</v>
      </c>
      <c r="G124" s="128" t="s">
        <v>538</v>
      </c>
      <c r="H124" s="249">
        <v>36900000</v>
      </c>
      <c r="I124" s="249" t="s">
        <v>539</v>
      </c>
      <c r="J124" s="38"/>
      <c r="K124" s="247" t="s">
        <v>4</v>
      </c>
      <c r="L124" s="14" t="s">
        <v>74</v>
      </c>
      <c r="M124" s="239" t="s">
        <v>543</v>
      </c>
      <c r="N124" s="1" t="s">
        <v>541</v>
      </c>
      <c r="O124" s="226" t="s">
        <v>540</v>
      </c>
      <c r="P124" s="226" t="s">
        <v>546</v>
      </c>
    </row>
    <row r="125" spans="1:17" s="3" customFormat="1" ht="99.75" x14ac:dyDescent="0.25">
      <c r="A125" s="59">
        <f>A124+1</f>
        <v>83</v>
      </c>
      <c r="B125" s="2" t="s">
        <v>311</v>
      </c>
      <c r="C125" s="14" t="s">
        <v>77</v>
      </c>
      <c r="D125" s="40" t="s">
        <v>315</v>
      </c>
      <c r="E125" s="40" t="s">
        <v>316</v>
      </c>
      <c r="F125" s="115" t="s">
        <v>318</v>
      </c>
      <c r="G125" s="40" t="s">
        <v>317</v>
      </c>
      <c r="H125" s="43">
        <v>2000000</v>
      </c>
      <c r="I125" s="24" t="s">
        <v>314</v>
      </c>
      <c r="J125" s="24">
        <v>0</v>
      </c>
      <c r="K125" s="40" t="s">
        <v>79</v>
      </c>
      <c r="L125" s="2" t="s">
        <v>313</v>
      </c>
      <c r="M125" s="20" t="s">
        <v>312</v>
      </c>
      <c r="N125" s="2"/>
      <c r="O125" s="57">
        <v>45464</v>
      </c>
      <c r="P125" s="168">
        <v>45657</v>
      </c>
    </row>
    <row r="126" spans="1:17" s="3" customFormat="1" ht="90" x14ac:dyDescent="0.25">
      <c r="A126" s="59">
        <f t="shared" ref="A126:A131" si="8">A125+1</f>
        <v>84</v>
      </c>
      <c r="B126" s="2" t="s">
        <v>0</v>
      </c>
      <c r="C126" s="14" t="s">
        <v>77</v>
      </c>
      <c r="D126" s="19" t="s">
        <v>408</v>
      </c>
      <c r="E126" s="40"/>
      <c r="F126" s="71" t="s">
        <v>407</v>
      </c>
      <c r="G126" s="128" t="s">
        <v>406</v>
      </c>
      <c r="H126" s="43" t="s">
        <v>96</v>
      </c>
      <c r="I126" s="43"/>
      <c r="J126" s="26"/>
      <c r="K126" s="2" t="s">
        <v>410</v>
      </c>
      <c r="L126" s="2"/>
      <c r="M126" s="129" t="s">
        <v>409</v>
      </c>
      <c r="N126" s="2"/>
      <c r="O126" s="57">
        <v>45544</v>
      </c>
      <c r="P126" s="169">
        <v>45657</v>
      </c>
    </row>
    <row r="127" spans="1:17" s="3" customFormat="1" ht="120" x14ac:dyDescent="0.25">
      <c r="A127" s="59">
        <f t="shared" si="8"/>
        <v>85</v>
      </c>
      <c r="B127" s="2" t="s">
        <v>0</v>
      </c>
      <c r="C127" s="14" t="s">
        <v>77</v>
      </c>
      <c r="D127" s="106" t="s">
        <v>1</v>
      </c>
      <c r="E127" s="109"/>
      <c r="F127" s="112" t="s">
        <v>413</v>
      </c>
      <c r="G127" s="128" t="s">
        <v>412</v>
      </c>
      <c r="H127" s="108">
        <v>55930017</v>
      </c>
      <c r="I127" s="108"/>
      <c r="J127" s="111"/>
      <c r="K127" s="107" t="s">
        <v>1</v>
      </c>
      <c r="L127" s="107" t="s">
        <v>73</v>
      </c>
      <c r="M127" s="67" t="s">
        <v>411</v>
      </c>
      <c r="N127" s="2" t="s">
        <v>301</v>
      </c>
      <c r="O127" s="110">
        <v>45548</v>
      </c>
      <c r="P127" s="170">
        <v>45657</v>
      </c>
    </row>
    <row r="128" spans="1:17" s="3" customFormat="1" ht="60" x14ac:dyDescent="0.25">
      <c r="A128" s="59">
        <f t="shared" si="8"/>
        <v>86</v>
      </c>
      <c r="B128" s="2" t="s">
        <v>284</v>
      </c>
      <c r="C128" s="14" t="s">
        <v>77</v>
      </c>
      <c r="D128" s="132" t="s">
        <v>278</v>
      </c>
      <c r="E128" s="135"/>
      <c r="F128" s="133" t="s">
        <v>442</v>
      </c>
      <c r="G128" s="128" t="s">
        <v>443</v>
      </c>
      <c r="H128" s="134">
        <v>14889000</v>
      </c>
      <c r="I128" s="134" t="s">
        <v>444</v>
      </c>
      <c r="J128" s="137" t="s">
        <v>445</v>
      </c>
      <c r="K128" s="131" t="s">
        <v>81</v>
      </c>
      <c r="L128" s="14" t="s">
        <v>74</v>
      </c>
      <c r="M128" s="67" t="s">
        <v>446</v>
      </c>
      <c r="N128" s="2"/>
      <c r="O128" s="138">
        <v>45554</v>
      </c>
      <c r="P128" s="171">
        <v>45657</v>
      </c>
    </row>
    <row r="129" spans="1:16" s="3" customFormat="1" ht="75" x14ac:dyDescent="0.25">
      <c r="A129" s="59">
        <f t="shared" si="8"/>
        <v>87</v>
      </c>
      <c r="B129" s="2" t="s">
        <v>3</v>
      </c>
      <c r="C129" s="132" t="s">
        <v>211</v>
      </c>
      <c r="D129" s="132" t="s">
        <v>253</v>
      </c>
      <c r="E129" s="135"/>
      <c r="F129" s="133" t="s">
        <v>432</v>
      </c>
      <c r="G129" s="128" t="s">
        <v>435</v>
      </c>
      <c r="H129" s="134">
        <v>6641409</v>
      </c>
      <c r="I129" s="134" t="s">
        <v>448</v>
      </c>
      <c r="J129" s="137" t="s">
        <v>447</v>
      </c>
      <c r="K129" s="131"/>
      <c r="L129" s="131" t="s">
        <v>437</v>
      </c>
      <c r="M129" s="67" t="s">
        <v>439</v>
      </c>
      <c r="N129" s="2"/>
      <c r="O129" s="138">
        <v>45553</v>
      </c>
      <c r="P129" s="136">
        <v>45611</v>
      </c>
    </row>
    <row r="130" spans="1:16" s="3" customFormat="1" ht="75" x14ac:dyDescent="0.25">
      <c r="A130" s="59">
        <f t="shared" si="8"/>
        <v>88</v>
      </c>
      <c r="B130" s="2" t="s">
        <v>3</v>
      </c>
      <c r="C130" s="132" t="s">
        <v>211</v>
      </c>
      <c r="D130" s="132" t="s">
        <v>2</v>
      </c>
      <c r="E130" s="135"/>
      <c r="F130" s="133" t="s">
        <v>432</v>
      </c>
      <c r="G130" s="128" t="s">
        <v>435</v>
      </c>
      <c r="H130" s="134">
        <v>6641409</v>
      </c>
      <c r="I130" s="134" t="s">
        <v>448</v>
      </c>
      <c r="J130" s="137" t="s">
        <v>447</v>
      </c>
      <c r="K130" s="131"/>
      <c r="L130" s="131" t="s">
        <v>437</v>
      </c>
      <c r="M130" s="67" t="s">
        <v>439</v>
      </c>
      <c r="N130" s="2"/>
      <c r="O130" s="138">
        <v>45553</v>
      </c>
      <c r="P130" s="136">
        <v>45611</v>
      </c>
    </row>
    <row r="131" spans="1:16" s="3" customFormat="1" ht="60" customHeight="1" x14ac:dyDescent="0.25">
      <c r="A131" s="312">
        <f t="shared" si="8"/>
        <v>89</v>
      </c>
      <c r="B131" s="302" t="s">
        <v>3</v>
      </c>
      <c r="C131" s="132" t="s">
        <v>211</v>
      </c>
      <c r="D131" s="290" t="s">
        <v>253</v>
      </c>
      <c r="E131" s="327"/>
      <c r="F131" s="316" t="s">
        <v>433</v>
      </c>
      <c r="G131" s="306" t="s">
        <v>436</v>
      </c>
      <c r="H131" s="308">
        <v>4560666</v>
      </c>
      <c r="I131" s="308" t="s">
        <v>449</v>
      </c>
      <c r="J131" s="330" t="s">
        <v>447</v>
      </c>
      <c r="K131" s="302"/>
      <c r="L131" s="302" t="s">
        <v>437</v>
      </c>
      <c r="M131" s="334" t="s">
        <v>440</v>
      </c>
      <c r="N131" s="302"/>
      <c r="O131" s="336">
        <v>45553</v>
      </c>
      <c r="P131" s="338">
        <v>45611</v>
      </c>
    </row>
    <row r="132" spans="1:16" s="3" customFormat="1" ht="60" customHeight="1" x14ac:dyDescent="0.25">
      <c r="A132" s="352"/>
      <c r="B132" s="333"/>
      <c r="C132" s="132" t="s">
        <v>209</v>
      </c>
      <c r="D132" s="353"/>
      <c r="E132" s="341"/>
      <c r="F132" s="354"/>
      <c r="G132" s="348"/>
      <c r="H132" s="329"/>
      <c r="I132" s="329"/>
      <c r="J132" s="331"/>
      <c r="K132" s="333"/>
      <c r="L132" s="333"/>
      <c r="M132" s="340"/>
      <c r="N132" s="333"/>
      <c r="O132" s="344"/>
      <c r="P132" s="349"/>
    </row>
    <row r="133" spans="1:16" s="3" customFormat="1" ht="60" customHeight="1" x14ac:dyDescent="0.25">
      <c r="A133" s="313"/>
      <c r="B133" s="303"/>
      <c r="C133" s="132" t="s">
        <v>204</v>
      </c>
      <c r="D133" s="291"/>
      <c r="E133" s="328"/>
      <c r="F133" s="317"/>
      <c r="G133" s="307"/>
      <c r="H133" s="309"/>
      <c r="I133" s="309"/>
      <c r="J133" s="332"/>
      <c r="K133" s="303"/>
      <c r="L133" s="303"/>
      <c r="M133" s="335"/>
      <c r="N133" s="303"/>
      <c r="O133" s="337"/>
      <c r="P133" s="339"/>
    </row>
    <row r="134" spans="1:16" s="3" customFormat="1" ht="60" customHeight="1" x14ac:dyDescent="0.25">
      <c r="A134" s="312">
        <f>A131+1</f>
        <v>90</v>
      </c>
      <c r="B134" s="302" t="s">
        <v>3</v>
      </c>
      <c r="C134" s="132" t="s">
        <v>211</v>
      </c>
      <c r="D134" s="290" t="s">
        <v>2</v>
      </c>
      <c r="E134" s="327"/>
      <c r="F134" s="316" t="s">
        <v>433</v>
      </c>
      <c r="G134" s="306" t="s">
        <v>436</v>
      </c>
      <c r="H134" s="308">
        <v>4560666</v>
      </c>
      <c r="I134" s="308" t="s">
        <v>449</v>
      </c>
      <c r="J134" s="330" t="s">
        <v>447</v>
      </c>
      <c r="K134" s="302"/>
      <c r="L134" s="302" t="s">
        <v>437</v>
      </c>
      <c r="M134" s="334" t="s">
        <v>440</v>
      </c>
      <c r="N134" s="302"/>
      <c r="O134" s="336">
        <v>45553</v>
      </c>
      <c r="P134" s="338">
        <v>45611</v>
      </c>
    </row>
    <row r="135" spans="1:16" s="3" customFormat="1" ht="60" customHeight="1" x14ac:dyDescent="0.25">
      <c r="A135" s="352"/>
      <c r="B135" s="333"/>
      <c r="C135" s="132" t="s">
        <v>209</v>
      </c>
      <c r="D135" s="353"/>
      <c r="E135" s="341"/>
      <c r="F135" s="354"/>
      <c r="G135" s="348"/>
      <c r="H135" s="329"/>
      <c r="I135" s="329"/>
      <c r="J135" s="331"/>
      <c r="K135" s="333"/>
      <c r="L135" s="333"/>
      <c r="M135" s="340"/>
      <c r="N135" s="333"/>
      <c r="O135" s="344"/>
      <c r="P135" s="349"/>
    </row>
    <row r="136" spans="1:16" s="3" customFormat="1" ht="60" customHeight="1" x14ac:dyDescent="0.25">
      <c r="A136" s="313"/>
      <c r="B136" s="303"/>
      <c r="C136" s="132" t="s">
        <v>204</v>
      </c>
      <c r="D136" s="291"/>
      <c r="E136" s="328"/>
      <c r="F136" s="317"/>
      <c r="G136" s="307"/>
      <c r="H136" s="309"/>
      <c r="I136" s="309"/>
      <c r="J136" s="332"/>
      <c r="K136" s="303"/>
      <c r="L136" s="303"/>
      <c r="M136" s="335"/>
      <c r="N136" s="303"/>
      <c r="O136" s="337"/>
      <c r="P136" s="339"/>
    </row>
    <row r="137" spans="1:16" s="8" customFormat="1" ht="257.25" customHeight="1" x14ac:dyDescent="0.25">
      <c r="A137" s="59">
        <f>A134+1</f>
        <v>91</v>
      </c>
      <c r="B137" s="1" t="s">
        <v>5</v>
      </c>
      <c r="C137" s="14" t="s">
        <v>202</v>
      </c>
      <c r="D137" s="78" t="s">
        <v>201</v>
      </c>
      <c r="E137" s="14"/>
      <c r="F137" s="113" t="s">
        <v>6</v>
      </c>
      <c r="G137" s="78" t="s">
        <v>83</v>
      </c>
      <c r="H137" s="78" t="s">
        <v>49</v>
      </c>
      <c r="I137" s="92">
        <v>14000000</v>
      </c>
      <c r="J137" s="78" t="s">
        <v>63</v>
      </c>
      <c r="K137" s="78" t="s">
        <v>79</v>
      </c>
      <c r="L137" s="78" t="s">
        <v>73</v>
      </c>
      <c r="M137" s="69" t="s">
        <v>369</v>
      </c>
      <c r="N137" s="89"/>
      <c r="O137" s="90">
        <v>45163</v>
      </c>
      <c r="P137" s="156">
        <v>45534</v>
      </c>
    </row>
    <row r="138" spans="1:16" s="3" customFormat="1" ht="75" x14ac:dyDescent="0.25">
      <c r="A138" s="59">
        <f>A137+1</f>
        <v>92</v>
      </c>
      <c r="B138" s="2" t="s">
        <v>5</v>
      </c>
      <c r="C138" s="14" t="s">
        <v>323</v>
      </c>
      <c r="D138" s="40" t="s">
        <v>321</v>
      </c>
      <c r="E138" s="40"/>
      <c r="F138" s="115" t="s">
        <v>319</v>
      </c>
      <c r="G138" s="40" t="s">
        <v>322</v>
      </c>
      <c r="H138" s="43">
        <v>3000000</v>
      </c>
      <c r="I138" s="24" t="s">
        <v>324</v>
      </c>
      <c r="J138" s="24"/>
      <c r="K138" s="40" t="s">
        <v>81</v>
      </c>
      <c r="L138" s="2" t="s">
        <v>74</v>
      </c>
      <c r="M138" s="58" t="s">
        <v>320</v>
      </c>
      <c r="N138" s="2" t="s">
        <v>325</v>
      </c>
      <c r="O138" s="57">
        <v>45476</v>
      </c>
      <c r="P138" s="62">
        <v>45596</v>
      </c>
    </row>
    <row r="139" spans="1:16" s="3" customFormat="1" ht="90" x14ac:dyDescent="0.25">
      <c r="A139" s="59">
        <f>A138+1</f>
        <v>93</v>
      </c>
      <c r="B139" s="2" t="s">
        <v>285</v>
      </c>
      <c r="C139" s="45" t="s">
        <v>77</v>
      </c>
      <c r="D139" s="64" t="s">
        <v>277</v>
      </c>
      <c r="E139" s="45"/>
      <c r="F139" s="117" t="s">
        <v>272</v>
      </c>
      <c r="G139" s="64" t="s">
        <v>275</v>
      </c>
      <c r="H139" s="46">
        <v>123970000</v>
      </c>
      <c r="I139" s="24" t="s">
        <v>280</v>
      </c>
      <c r="J139" s="26" t="s">
        <v>282</v>
      </c>
      <c r="K139" s="14" t="s">
        <v>276</v>
      </c>
      <c r="L139" s="14" t="s">
        <v>276</v>
      </c>
      <c r="M139" s="66" t="s">
        <v>286</v>
      </c>
      <c r="N139" s="2"/>
      <c r="O139" s="57">
        <v>45429</v>
      </c>
      <c r="P139" s="25">
        <v>45553</v>
      </c>
    </row>
    <row r="140" spans="1:16" s="3" customFormat="1" ht="75" x14ac:dyDescent="0.25">
      <c r="A140" s="59">
        <f>A139+1</f>
        <v>94</v>
      </c>
      <c r="B140" s="76" t="s">
        <v>170</v>
      </c>
      <c r="C140" s="14" t="s">
        <v>172</v>
      </c>
      <c r="D140" s="19" t="s">
        <v>171</v>
      </c>
      <c r="E140" s="14"/>
      <c r="F140" s="115" t="s">
        <v>173</v>
      </c>
      <c r="G140" s="14" t="s">
        <v>309</v>
      </c>
      <c r="H140" s="43">
        <v>36000000</v>
      </c>
      <c r="I140" s="74"/>
      <c r="J140" s="74"/>
      <c r="K140" s="74" t="s">
        <v>4</v>
      </c>
      <c r="L140" s="14" t="s">
        <v>74</v>
      </c>
      <c r="M140" s="67" t="s">
        <v>387</v>
      </c>
      <c r="N140" s="76"/>
      <c r="O140" s="72">
        <v>45469</v>
      </c>
      <c r="P140" s="72">
        <v>45541</v>
      </c>
    </row>
    <row r="141" spans="1:16" s="3" customFormat="1" ht="114" x14ac:dyDescent="0.25">
      <c r="A141" s="59">
        <f t="shared" ref="A141:A145" si="9">A140+1</f>
        <v>95</v>
      </c>
      <c r="B141" s="2" t="s">
        <v>3</v>
      </c>
      <c r="C141" s="14" t="s">
        <v>77</v>
      </c>
      <c r="D141" s="19" t="s">
        <v>342</v>
      </c>
      <c r="E141" s="40"/>
      <c r="F141" s="115" t="s">
        <v>334</v>
      </c>
      <c r="G141" s="40" t="s">
        <v>336</v>
      </c>
      <c r="H141" s="43" t="s">
        <v>96</v>
      </c>
      <c r="I141" s="43" t="s">
        <v>338</v>
      </c>
      <c r="J141" s="26">
        <v>0.01</v>
      </c>
      <c r="K141" s="2" t="s">
        <v>327</v>
      </c>
      <c r="L141" s="2" t="s">
        <v>327</v>
      </c>
      <c r="M141" s="67" t="s">
        <v>340</v>
      </c>
      <c r="N141" s="76" t="s">
        <v>328</v>
      </c>
      <c r="O141" s="57">
        <v>45484</v>
      </c>
      <c r="P141" s="62">
        <v>45551</v>
      </c>
    </row>
    <row r="142" spans="1:16" s="3" customFormat="1" ht="142.5" x14ac:dyDescent="0.25">
      <c r="A142" s="59">
        <f t="shared" si="9"/>
        <v>96</v>
      </c>
      <c r="B142" s="2" t="s">
        <v>344</v>
      </c>
      <c r="C142" s="14" t="s">
        <v>77</v>
      </c>
      <c r="D142" s="19" t="s">
        <v>355</v>
      </c>
      <c r="E142" s="40"/>
      <c r="F142" s="115" t="s">
        <v>345</v>
      </c>
      <c r="G142" s="40" t="s">
        <v>346</v>
      </c>
      <c r="H142" s="43" t="s">
        <v>96</v>
      </c>
      <c r="I142" s="43" t="s">
        <v>347</v>
      </c>
      <c r="J142" s="26">
        <v>0.01</v>
      </c>
      <c r="K142" s="2" t="s">
        <v>193</v>
      </c>
      <c r="L142" s="2" t="s">
        <v>327</v>
      </c>
      <c r="M142" s="67" t="s">
        <v>348</v>
      </c>
      <c r="N142" s="76" t="s">
        <v>328</v>
      </c>
      <c r="O142" s="57">
        <v>45292</v>
      </c>
      <c r="P142" s="62">
        <v>45565</v>
      </c>
    </row>
    <row r="143" spans="1:16" s="3" customFormat="1" ht="90" x14ac:dyDescent="0.25">
      <c r="A143" s="59">
        <f t="shared" si="9"/>
        <v>97</v>
      </c>
      <c r="B143" s="2" t="s">
        <v>352</v>
      </c>
      <c r="C143" s="14" t="s">
        <v>295</v>
      </c>
      <c r="D143" s="19" t="s">
        <v>168</v>
      </c>
      <c r="E143" s="40"/>
      <c r="F143" s="115" t="s">
        <v>350</v>
      </c>
      <c r="G143" s="40" t="s">
        <v>351</v>
      </c>
      <c r="H143" s="43">
        <v>50460000</v>
      </c>
      <c r="I143" s="43"/>
      <c r="J143" s="26">
        <v>0</v>
      </c>
      <c r="K143" s="2" t="s">
        <v>80</v>
      </c>
      <c r="L143" s="2" t="s">
        <v>73</v>
      </c>
      <c r="M143" s="67" t="s">
        <v>296</v>
      </c>
      <c r="N143" s="2" t="s">
        <v>301</v>
      </c>
      <c r="O143" s="57">
        <v>45471</v>
      </c>
      <c r="P143" s="62" t="s">
        <v>349</v>
      </c>
    </row>
    <row r="144" spans="1:16" s="3" customFormat="1" ht="60" x14ac:dyDescent="0.25">
      <c r="A144" s="59">
        <f t="shared" si="9"/>
        <v>98</v>
      </c>
      <c r="B144" s="2" t="s">
        <v>344</v>
      </c>
      <c r="C144" s="14" t="s">
        <v>77</v>
      </c>
      <c r="D144" s="19" t="s">
        <v>355</v>
      </c>
      <c r="E144" s="40"/>
      <c r="F144" s="115" t="s">
        <v>353</v>
      </c>
      <c r="G144" s="40" t="s">
        <v>354</v>
      </c>
      <c r="H144" s="43" t="s">
        <v>96</v>
      </c>
      <c r="I144" s="43" t="s">
        <v>356</v>
      </c>
      <c r="J144" s="26">
        <v>0.01</v>
      </c>
      <c r="K144" s="2" t="s">
        <v>327</v>
      </c>
      <c r="L144" s="2" t="s">
        <v>327</v>
      </c>
      <c r="M144" s="67" t="s">
        <v>357</v>
      </c>
      <c r="N144" s="2" t="s">
        <v>328</v>
      </c>
      <c r="O144" s="57">
        <v>45499</v>
      </c>
      <c r="P144" s="62">
        <v>45565</v>
      </c>
    </row>
    <row r="145" spans="1:16" s="3" customFormat="1" ht="60" x14ac:dyDescent="0.25">
      <c r="A145" s="59">
        <f t="shared" si="9"/>
        <v>99</v>
      </c>
      <c r="B145" s="2"/>
      <c r="C145" s="14" t="s">
        <v>209</v>
      </c>
      <c r="D145" s="19" t="s">
        <v>400</v>
      </c>
      <c r="E145" s="40"/>
      <c r="F145" s="71" t="s">
        <v>401</v>
      </c>
      <c r="G145" s="94" t="s">
        <v>405</v>
      </c>
      <c r="H145" s="43"/>
      <c r="I145" s="43" t="s">
        <v>402</v>
      </c>
      <c r="J145" s="26"/>
      <c r="K145" s="2" t="s">
        <v>404</v>
      </c>
      <c r="L145" s="2"/>
      <c r="M145" s="105" t="s">
        <v>403</v>
      </c>
      <c r="N145" s="2"/>
      <c r="O145" s="57">
        <v>45539</v>
      </c>
      <c r="P145" s="104">
        <v>45565</v>
      </c>
    </row>
    <row r="146" spans="1:16" s="3" customFormat="1" ht="42" customHeight="1" x14ac:dyDescent="0.25">
      <c r="A146" s="59">
        <f>A145+1</f>
        <v>100</v>
      </c>
      <c r="B146" s="302" t="s">
        <v>5</v>
      </c>
      <c r="C146" s="290" t="s">
        <v>77</v>
      </c>
      <c r="D146" s="19" t="s">
        <v>160</v>
      </c>
      <c r="E146" s="290"/>
      <c r="F146" s="304" t="s">
        <v>17</v>
      </c>
      <c r="G146" s="290" t="s">
        <v>18</v>
      </c>
      <c r="H146" s="290" t="s">
        <v>52</v>
      </c>
      <c r="I146" s="290" t="s">
        <v>95</v>
      </c>
      <c r="J146" s="290" t="s">
        <v>64</v>
      </c>
      <c r="K146" s="290" t="s">
        <v>81</v>
      </c>
      <c r="L146" s="290" t="s">
        <v>74</v>
      </c>
      <c r="M146" s="320" t="s">
        <v>106</v>
      </c>
      <c r="N146" s="302"/>
      <c r="O146" s="350">
        <v>45044</v>
      </c>
      <c r="P146" s="350">
        <v>45473</v>
      </c>
    </row>
    <row r="147" spans="1:16" s="3" customFormat="1" ht="76.5" customHeight="1" x14ac:dyDescent="0.25">
      <c r="A147" s="59">
        <f t="shared" ref="A147:A157" si="10">A146+1</f>
        <v>101</v>
      </c>
      <c r="B147" s="303"/>
      <c r="C147" s="291"/>
      <c r="D147" s="19" t="s">
        <v>2</v>
      </c>
      <c r="E147" s="291"/>
      <c r="F147" s="305"/>
      <c r="G147" s="291"/>
      <c r="H147" s="291"/>
      <c r="I147" s="291"/>
      <c r="J147" s="291"/>
      <c r="K147" s="291"/>
      <c r="L147" s="291"/>
      <c r="M147" s="321"/>
      <c r="N147" s="303"/>
      <c r="O147" s="351"/>
      <c r="P147" s="351"/>
    </row>
    <row r="148" spans="1:16" s="3" customFormat="1" ht="75" x14ac:dyDescent="0.25">
      <c r="A148" s="59">
        <f t="shared" si="10"/>
        <v>102</v>
      </c>
      <c r="B148" s="2" t="s">
        <v>5</v>
      </c>
      <c r="C148" s="14" t="s">
        <v>77</v>
      </c>
      <c r="D148" s="40" t="s">
        <v>241</v>
      </c>
      <c r="E148" s="44"/>
      <c r="F148" s="115" t="s">
        <v>243</v>
      </c>
      <c r="G148" s="14" t="s">
        <v>242</v>
      </c>
      <c r="H148" s="42">
        <v>122500000</v>
      </c>
      <c r="I148" s="24"/>
      <c r="J148" s="24" t="s">
        <v>251</v>
      </c>
      <c r="K148" s="40" t="s">
        <v>240</v>
      </c>
      <c r="L148" s="14" t="s">
        <v>239</v>
      </c>
      <c r="M148" s="20" t="s">
        <v>238</v>
      </c>
      <c r="N148" s="2"/>
      <c r="O148" s="21">
        <v>45419</v>
      </c>
      <c r="P148" s="62">
        <v>45540</v>
      </c>
    </row>
    <row r="149" spans="1:16" s="3" customFormat="1" ht="114" x14ac:dyDescent="0.25">
      <c r="A149" s="59">
        <f t="shared" si="10"/>
        <v>103</v>
      </c>
      <c r="B149" s="2" t="s">
        <v>259</v>
      </c>
      <c r="C149" s="45" t="s">
        <v>77</v>
      </c>
      <c r="D149" s="40" t="s">
        <v>241</v>
      </c>
      <c r="E149" s="45"/>
      <c r="F149" s="117" t="s">
        <v>260</v>
      </c>
      <c r="G149" s="44" t="s">
        <v>261</v>
      </c>
      <c r="H149" s="46">
        <v>3000000</v>
      </c>
      <c r="I149" s="24" t="s">
        <v>262</v>
      </c>
      <c r="J149" s="26">
        <v>1</v>
      </c>
      <c r="K149" s="45" t="s">
        <v>240</v>
      </c>
      <c r="L149" s="14" t="s">
        <v>239</v>
      </c>
      <c r="M149" s="58" t="s">
        <v>263</v>
      </c>
      <c r="N149" s="2" t="s">
        <v>264</v>
      </c>
      <c r="O149" s="57">
        <v>45428</v>
      </c>
      <c r="P149" s="25">
        <v>45540</v>
      </c>
    </row>
    <row r="150" spans="1:16" s="3" customFormat="1" ht="99.75" x14ac:dyDescent="0.25">
      <c r="A150" s="59">
        <f t="shared" si="10"/>
        <v>104</v>
      </c>
      <c r="B150" s="2" t="s">
        <v>333</v>
      </c>
      <c r="C150" s="14" t="s">
        <v>77</v>
      </c>
      <c r="D150" s="40" t="s">
        <v>163</v>
      </c>
      <c r="E150" s="40" t="s">
        <v>330</v>
      </c>
      <c r="F150" s="115" t="s">
        <v>326</v>
      </c>
      <c r="G150" s="40" t="s">
        <v>331</v>
      </c>
      <c r="H150" s="43" t="s">
        <v>96</v>
      </c>
      <c r="I150" s="43" t="s">
        <v>329</v>
      </c>
      <c r="J150" s="24"/>
      <c r="K150" s="40" t="s">
        <v>193</v>
      </c>
      <c r="L150" s="2" t="s">
        <v>327</v>
      </c>
      <c r="M150" s="58" t="s">
        <v>332</v>
      </c>
      <c r="N150" s="2" t="s">
        <v>328</v>
      </c>
      <c r="O150" s="57">
        <v>45467</v>
      </c>
      <c r="P150" s="62">
        <v>45537</v>
      </c>
    </row>
    <row r="151" spans="1:16" s="3" customFormat="1" ht="142.5" x14ac:dyDescent="0.25">
      <c r="A151" s="59">
        <f t="shared" si="10"/>
        <v>105</v>
      </c>
      <c r="B151" s="2" t="s">
        <v>3</v>
      </c>
      <c r="C151" s="14" t="s">
        <v>77</v>
      </c>
      <c r="D151" s="19" t="s">
        <v>343</v>
      </c>
      <c r="E151" s="40"/>
      <c r="F151" s="115" t="s">
        <v>335</v>
      </c>
      <c r="G151" s="40" t="s">
        <v>337</v>
      </c>
      <c r="H151" s="43" t="s">
        <v>96</v>
      </c>
      <c r="I151" s="43" t="s">
        <v>339</v>
      </c>
      <c r="J151" s="26">
        <v>0.01</v>
      </c>
      <c r="K151" s="2" t="s">
        <v>327</v>
      </c>
      <c r="L151" s="2" t="s">
        <v>327</v>
      </c>
      <c r="M151" s="67" t="s">
        <v>341</v>
      </c>
      <c r="N151" s="76" t="s">
        <v>328</v>
      </c>
      <c r="O151" s="57">
        <v>45484</v>
      </c>
      <c r="P151" s="62">
        <v>45546</v>
      </c>
    </row>
    <row r="152" spans="1:16" s="3" customFormat="1" ht="45" x14ac:dyDescent="0.25">
      <c r="A152" s="59">
        <f t="shared" si="10"/>
        <v>106</v>
      </c>
      <c r="B152" s="76" t="s">
        <v>170</v>
      </c>
      <c r="C152" s="14" t="s">
        <v>174</v>
      </c>
      <c r="D152" s="19" t="s">
        <v>171</v>
      </c>
      <c r="E152" s="14"/>
      <c r="F152" s="114" t="s">
        <v>175</v>
      </c>
      <c r="G152" s="19" t="s">
        <v>176</v>
      </c>
      <c r="H152" s="36">
        <v>43320000</v>
      </c>
      <c r="I152" s="19" t="s">
        <v>177</v>
      </c>
      <c r="J152" s="19"/>
      <c r="K152" s="74" t="s">
        <v>4</v>
      </c>
      <c r="L152" s="14" t="s">
        <v>74</v>
      </c>
      <c r="M152" s="67" t="s">
        <v>386</v>
      </c>
      <c r="N152" s="2" t="s">
        <v>179</v>
      </c>
      <c r="O152" s="23">
        <v>45231</v>
      </c>
      <c r="P152" s="23">
        <v>45513</v>
      </c>
    </row>
    <row r="153" spans="1:16" s="3" customFormat="1" ht="60" x14ac:dyDescent="0.25">
      <c r="A153" s="59">
        <f t="shared" si="10"/>
        <v>107</v>
      </c>
      <c r="B153" s="2" t="s">
        <v>284</v>
      </c>
      <c r="C153" s="45" t="s">
        <v>77</v>
      </c>
      <c r="D153" s="65" t="s">
        <v>278</v>
      </c>
      <c r="E153" s="45"/>
      <c r="F153" s="117" t="s">
        <v>270</v>
      </c>
      <c r="G153" s="65" t="s">
        <v>273</v>
      </c>
      <c r="H153" s="46">
        <v>340469769</v>
      </c>
      <c r="I153" s="24"/>
      <c r="J153" s="26"/>
      <c r="K153" s="45" t="s">
        <v>4</v>
      </c>
      <c r="L153" s="14" t="s">
        <v>74</v>
      </c>
      <c r="M153" s="67" t="s">
        <v>283</v>
      </c>
      <c r="N153" s="2"/>
      <c r="O153" s="57">
        <v>45443</v>
      </c>
      <c r="P153" s="25">
        <v>45503</v>
      </c>
    </row>
    <row r="154" spans="1:16" s="3" customFormat="1" ht="150" x14ac:dyDescent="0.25">
      <c r="A154" s="59">
        <f t="shared" si="10"/>
        <v>108</v>
      </c>
      <c r="B154" s="2" t="s">
        <v>0</v>
      </c>
      <c r="C154" s="45" t="s">
        <v>77</v>
      </c>
      <c r="D154" s="65" t="s">
        <v>278</v>
      </c>
      <c r="E154" s="45"/>
      <c r="F154" s="117" t="s">
        <v>271</v>
      </c>
      <c r="G154" s="65" t="s">
        <v>274</v>
      </c>
      <c r="H154" s="46">
        <v>13560000</v>
      </c>
      <c r="I154" s="46" t="s">
        <v>279</v>
      </c>
      <c r="J154" s="26" t="s">
        <v>281</v>
      </c>
      <c r="K154" s="45" t="s">
        <v>81</v>
      </c>
      <c r="L154" s="14" t="s">
        <v>74</v>
      </c>
      <c r="M154" s="67" t="s">
        <v>385</v>
      </c>
      <c r="N154" s="2"/>
      <c r="O154" s="57">
        <v>45443</v>
      </c>
      <c r="P154" s="25">
        <v>45503</v>
      </c>
    </row>
    <row r="155" spans="1:16" s="3" customFormat="1" ht="90" x14ac:dyDescent="0.25">
      <c r="A155" s="59">
        <f t="shared" si="10"/>
        <v>109</v>
      </c>
      <c r="B155" s="2" t="s">
        <v>8</v>
      </c>
      <c r="C155" s="45" t="s">
        <v>77</v>
      </c>
      <c r="D155" s="40" t="s">
        <v>287</v>
      </c>
      <c r="E155" s="40"/>
      <c r="F155" s="115" t="s">
        <v>288</v>
      </c>
      <c r="G155" s="40" t="s">
        <v>290</v>
      </c>
      <c r="H155" s="43">
        <v>86469105</v>
      </c>
      <c r="I155" s="24"/>
      <c r="J155" s="24"/>
      <c r="K155" s="40" t="s">
        <v>169</v>
      </c>
      <c r="L155" s="14" t="s">
        <v>73</v>
      </c>
      <c r="M155" s="58" t="s">
        <v>292</v>
      </c>
      <c r="N155" s="2" t="s">
        <v>291</v>
      </c>
      <c r="O155" s="57">
        <v>45461</v>
      </c>
      <c r="P155" s="62">
        <v>45504</v>
      </c>
    </row>
    <row r="156" spans="1:16" s="3" customFormat="1" ht="105" x14ac:dyDescent="0.25">
      <c r="A156" s="59">
        <f t="shared" si="10"/>
        <v>110</v>
      </c>
      <c r="B156" s="2" t="s">
        <v>8</v>
      </c>
      <c r="C156" s="45" t="s">
        <v>77</v>
      </c>
      <c r="D156" s="40" t="s">
        <v>310</v>
      </c>
      <c r="E156" s="40"/>
      <c r="F156" s="115" t="s">
        <v>289</v>
      </c>
      <c r="G156" s="40" t="s">
        <v>290</v>
      </c>
      <c r="H156" s="43">
        <v>263259948</v>
      </c>
      <c r="I156" s="24"/>
      <c r="J156" s="24"/>
      <c r="K156" s="40" t="s">
        <v>169</v>
      </c>
      <c r="L156" s="14" t="s">
        <v>73</v>
      </c>
      <c r="M156" s="20" t="s">
        <v>293</v>
      </c>
      <c r="N156" s="2" t="s">
        <v>291</v>
      </c>
      <c r="O156" s="57">
        <v>45461</v>
      </c>
      <c r="P156" s="62">
        <v>45504</v>
      </c>
    </row>
    <row r="157" spans="1:16" s="3" customFormat="1" ht="229.5" x14ac:dyDescent="0.25">
      <c r="A157" s="59">
        <f t="shared" si="10"/>
        <v>111</v>
      </c>
      <c r="B157" s="2" t="s">
        <v>110</v>
      </c>
      <c r="C157" s="24" t="s">
        <v>77</v>
      </c>
      <c r="D157" s="24" t="s">
        <v>34</v>
      </c>
      <c r="E157" s="24"/>
      <c r="F157" s="114" t="s">
        <v>35</v>
      </c>
      <c r="G157" s="24" t="s">
        <v>36</v>
      </c>
      <c r="H157" s="24" t="s">
        <v>54</v>
      </c>
      <c r="I157" s="24" t="s">
        <v>97</v>
      </c>
      <c r="J157" s="26" t="s">
        <v>67</v>
      </c>
      <c r="K157" s="24" t="s">
        <v>80</v>
      </c>
      <c r="L157" s="24" t="s">
        <v>74</v>
      </c>
      <c r="M157" s="17" t="s">
        <v>37</v>
      </c>
      <c r="N157" s="2"/>
      <c r="O157" s="25">
        <v>45219</v>
      </c>
      <c r="P157" s="25">
        <v>45366</v>
      </c>
    </row>
    <row r="158" spans="1:16" s="3" customFormat="1" ht="255" x14ac:dyDescent="0.25">
      <c r="A158" s="59">
        <f t="shared" ref="A158:A165" si="11">A157+1</f>
        <v>112</v>
      </c>
      <c r="B158" s="2" t="s">
        <v>3</v>
      </c>
      <c r="C158" s="24" t="s">
        <v>77</v>
      </c>
      <c r="D158" s="24" t="s">
        <v>115</v>
      </c>
      <c r="E158" s="24"/>
      <c r="F158" s="114" t="s">
        <v>40</v>
      </c>
      <c r="G158" s="24" t="s">
        <v>87</v>
      </c>
      <c r="H158" s="24" t="s">
        <v>56</v>
      </c>
      <c r="I158" s="24" t="s">
        <v>96</v>
      </c>
      <c r="J158" s="24" t="s">
        <v>68</v>
      </c>
      <c r="K158" s="24"/>
      <c r="L158" s="24" t="s">
        <v>75</v>
      </c>
      <c r="M158" s="17" t="s">
        <v>107</v>
      </c>
      <c r="N158" s="2"/>
      <c r="O158" s="25">
        <v>45236</v>
      </c>
      <c r="P158" s="25">
        <v>45385</v>
      </c>
    </row>
    <row r="159" spans="1:16" s="3" customFormat="1" ht="75" x14ac:dyDescent="0.25">
      <c r="A159" s="59">
        <f t="shared" si="11"/>
        <v>113</v>
      </c>
      <c r="B159" s="2"/>
      <c r="C159" s="24" t="s">
        <v>77</v>
      </c>
      <c r="D159" s="24" t="s">
        <v>47</v>
      </c>
      <c r="E159" s="24"/>
      <c r="F159" s="114" t="s">
        <v>41</v>
      </c>
      <c r="G159" s="24" t="s">
        <v>88</v>
      </c>
      <c r="H159" s="24" t="s">
        <v>57</v>
      </c>
      <c r="I159" s="24" t="s">
        <v>98</v>
      </c>
      <c r="J159" s="24" t="s">
        <v>69</v>
      </c>
      <c r="K159" s="24"/>
      <c r="L159" s="24" t="s">
        <v>76</v>
      </c>
      <c r="M159" s="34" t="s">
        <v>108</v>
      </c>
      <c r="N159" s="2"/>
      <c r="O159" s="25">
        <v>45263</v>
      </c>
      <c r="P159" s="25">
        <v>45385</v>
      </c>
    </row>
    <row r="160" spans="1:16" s="3" customFormat="1" ht="76.5" x14ac:dyDescent="0.25">
      <c r="A160" s="59">
        <f t="shared" si="11"/>
        <v>114</v>
      </c>
      <c r="B160" s="2" t="s">
        <v>0</v>
      </c>
      <c r="C160" s="24" t="s">
        <v>77</v>
      </c>
      <c r="D160" s="24" t="s">
        <v>7</v>
      </c>
      <c r="E160" s="24"/>
      <c r="F160" s="114" t="s">
        <v>42</v>
      </c>
      <c r="G160" s="24" t="s">
        <v>89</v>
      </c>
      <c r="H160" s="24" t="s">
        <v>58</v>
      </c>
      <c r="I160" s="24" t="s">
        <v>99</v>
      </c>
      <c r="J160" s="24" t="s">
        <v>70</v>
      </c>
      <c r="K160" s="24" t="s">
        <v>82</v>
      </c>
      <c r="L160" s="24" t="s">
        <v>233</v>
      </c>
      <c r="M160" s="17" t="s">
        <v>109</v>
      </c>
      <c r="N160" s="2"/>
      <c r="O160" s="25">
        <v>45271</v>
      </c>
      <c r="P160" s="25">
        <v>45382</v>
      </c>
    </row>
    <row r="161" spans="1:16" s="3" customFormat="1" ht="89.25" x14ac:dyDescent="0.25">
      <c r="A161" s="59">
        <f t="shared" si="11"/>
        <v>115</v>
      </c>
      <c r="B161" s="2"/>
      <c r="C161" s="2"/>
      <c r="D161" s="24" t="s">
        <v>161</v>
      </c>
      <c r="E161" s="2"/>
      <c r="F161" s="114" t="s">
        <v>127</v>
      </c>
      <c r="G161" s="2"/>
      <c r="H161" s="19" t="s">
        <v>137</v>
      </c>
      <c r="I161" s="19" t="s">
        <v>146</v>
      </c>
      <c r="J161" s="2"/>
      <c r="K161" s="19" t="s">
        <v>132</v>
      </c>
      <c r="L161" s="2"/>
      <c r="M161" s="20" t="s">
        <v>151</v>
      </c>
      <c r="N161" s="2"/>
      <c r="O161" s="23">
        <v>45327</v>
      </c>
      <c r="P161" s="60">
        <v>45382</v>
      </c>
    </row>
    <row r="162" spans="1:16" s="3" customFormat="1" ht="63.75" x14ac:dyDescent="0.25">
      <c r="A162" s="59">
        <f t="shared" si="11"/>
        <v>116</v>
      </c>
      <c r="B162" s="2"/>
      <c r="C162" s="2"/>
      <c r="D162" s="24" t="s">
        <v>142</v>
      </c>
      <c r="E162" s="2"/>
      <c r="F162" s="114" t="s">
        <v>128</v>
      </c>
      <c r="G162" s="2"/>
      <c r="H162" s="19" t="s">
        <v>138</v>
      </c>
      <c r="I162" s="19" t="s">
        <v>147</v>
      </c>
      <c r="J162" s="2"/>
      <c r="K162" s="19" t="s">
        <v>133</v>
      </c>
      <c r="L162" s="2"/>
      <c r="M162" s="22" t="s">
        <v>152</v>
      </c>
      <c r="N162" s="2"/>
      <c r="O162" s="23">
        <v>45336</v>
      </c>
      <c r="P162" s="60">
        <v>45391</v>
      </c>
    </row>
    <row r="163" spans="1:16" s="3" customFormat="1" ht="38.25" x14ac:dyDescent="0.25">
      <c r="A163" s="59">
        <f t="shared" si="11"/>
        <v>117</v>
      </c>
      <c r="B163" s="2"/>
      <c r="C163" s="2"/>
      <c r="D163" s="24" t="s">
        <v>143</v>
      </c>
      <c r="E163" s="2"/>
      <c r="F163" s="114" t="s">
        <v>129</v>
      </c>
      <c r="G163" s="2"/>
      <c r="H163" s="19" t="s">
        <v>139</v>
      </c>
      <c r="I163" s="19" t="s">
        <v>148</v>
      </c>
      <c r="J163" s="2"/>
      <c r="K163" s="19" t="s">
        <v>134</v>
      </c>
      <c r="L163" s="2"/>
      <c r="M163" s="20" t="s">
        <v>153</v>
      </c>
      <c r="N163" s="2"/>
      <c r="O163" s="23">
        <v>45348</v>
      </c>
      <c r="P163" s="60">
        <v>45378</v>
      </c>
    </row>
    <row r="164" spans="1:16" s="3" customFormat="1" ht="102" x14ac:dyDescent="0.25">
      <c r="A164" s="59">
        <f t="shared" si="11"/>
        <v>118</v>
      </c>
      <c r="B164" s="2"/>
      <c r="C164" s="2"/>
      <c r="D164" s="24" t="s">
        <v>144</v>
      </c>
      <c r="E164" s="2"/>
      <c r="F164" s="114" t="s">
        <v>130</v>
      </c>
      <c r="G164" s="2"/>
      <c r="H164" s="19" t="s">
        <v>140</v>
      </c>
      <c r="I164" s="19" t="s">
        <v>149</v>
      </c>
      <c r="J164" s="2"/>
      <c r="K164" s="19" t="s">
        <v>135</v>
      </c>
      <c r="L164" s="2"/>
      <c r="M164" s="20" t="s">
        <v>154</v>
      </c>
      <c r="N164" s="2"/>
      <c r="O164" s="23">
        <v>45350</v>
      </c>
      <c r="P164" s="60">
        <v>45385</v>
      </c>
    </row>
    <row r="165" spans="1:16" s="3" customFormat="1" ht="76.5" x14ac:dyDescent="0.25">
      <c r="A165" s="59">
        <f t="shared" si="11"/>
        <v>119</v>
      </c>
      <c r="B165" s="2"/>
      <c r="C165" s="24" t="s">
        <v>226</v>
      </c>
      <c r="D165" s="24" t="s">
        <v>145</v>
      </c>
      <c r="E165" s="24" t="s">
        <v>156</v>
      </c>
      <c r="F165" s="114" t="s">
        <v>131</v>
      </c>
      <c r="G165" s="2"/>
      <c r="H165" s="27" t="s">
        <v>141</v>
      </c>
      <c r="I165" s="27" t="s">
        <v>150</v>
      </c>
      <c r="J165" s="2"/>
      <c r="K165" s="27" t="s">
        <v>136</v>
      </c>
      <c r="L165" s="2"/>
      <c r="M165" s="28" t="s">
        <v>155</v>
      </c>
      <c r="N165" s="2"/>
      <c r="O165" s="29">
        <v>45355</v>
      </c>
      <c r="P165" s="60">
        <v>45397</v>
      </c>
    </row>
    <row r="166" spans="1:16" s="3" customFormat="1" x14ac:dyDescent="0.25">
      <c r="A166" s="35"/>
      <c r="B166" s="2"/>
      <c r="C166" s="45"/>
      <c r="D166" s="45"/>
      <c r="E166" s="45"/>
      <c r="F166" s="117"/>
      <c r="G166" s="45"/>
      <c r="H166" s="46"/>
      <c r="I166" s="24"/>
      <c r="J166" s="26"/>
      <c r="K166" s="45"/>
      <c r="L166" s="14"/>
      <c r="M166" s="20"/>
      <c r="N166" s="2"/>
      <c r="O166" s="45"/>
      <c r="P166" s="25"/>
    </row>
    <row r="167" spans="1:16" s="3" customFormat="1" x14ac:dyDescent="0.25">
      <c r="A167" s="35"/>
      <c r="B167" s="2"/>
      <c r="C167" s="45"/>
      <c r="D167" s="45"/>
      <c r="E167" s="45"/>
      <c r="F167" s="117"/>
      <c r="G167" s="45"/>
      <c r="H167" s="46"/>
      <c r="I167" s="24"/>
      <c r="J167" s="26"/>
      <c r="K167" s="45"/>
      <c r="L167" s="14"/>
      <c r="M167" s="20"/>
      <c r="N167" s="2"/>
      <c r="O167" s="45"/>
      <c r="P167" s="25"/>
    </row>
    <row r="168" spans="1:16" s="3" customFormat="1" x14ac:dyDescent="0.25">
      <c r="A168" s="35"/>
      <c r="B168" s="2"/>
      <c r="C168" s="45"/>
      <c r="D168" s="45"/>
      <c r="E168" s="45"/>
      <c r="F168" s="117"/>
      <c r="G168" s="45"/>
      <c r="H168" s="46"/>
      <c r="I168" s="24"/>
      <c r="J168" s="26"/>
      <c r="K168" s="45"/>
      <c r="L168" s="14"/>
      <c r="M168" s="20"/>
      <c r="N168" s="2"/>
      <c r="O168" s="45"/>
      <c r="P168" s="25"/>
    </row>
    <row r="169" spans="1:16" s="3" customFormat="1" x14ac:dyDescent="0.25">
      <c r="A169" s="35"/>
      <c r="B169" s="2"/>
      <c r="C169" s="45"/>
      <c r="D169" s="45"/>
      <c r="E169" s="45"/>
      <c r="F169" s="117"/>
      <c r="G169" s="45"/>
      <c r="H169" s="46"/>
      <c r="I169" s="24"/>
      <c r="J169" s="26"/>
      <c r="K169" s="45"/>
      <c r="L169" s="14"/>
      <c r="M169" s="20"/>
      <c r="N169" s="2"/>
      <c r="O169" s="45"/>
      <c r="P169" s="25"/>
    </row>
    <row r="170" spans="1:16" s="3" customFormat="1" x14ac:dyDescent="0.25">
      <c r="A170" s="35"/>
      <c r="B170" s="2"/>
      <c r="C170" s="45"/>
      <c r="D170" s="45"/>
      <c r="E170" s="45"/>
      <c r="F170" s="117"/>
      <c r="G170" s="45"/>
      <c r="H170" s="46"/>
      <c r="I170" s="24"/>
      <c r="J170" s="26"/>
      <c r="K170" s="45"/>
      <c r="L170" s="14"/>
      <c r="M170" s="20"/>
      <c r="N170" s="2"/>
      <c r="O170" s="45"/>
      <c r="P170" s="25"/>
    </row>
    <row r="171" spans="1:16" s="3" customFormat="1" x14ac:dyDescent="0.25">
      <c r="A171" s="4"/>
      <c r="B171" s="2"/>
      <c r="C171" s="2"/>
      <c r="D171" s="2"/>
      <c r="E171" s="2"/>
      <c r="F171" s="118"/>
      <c r="G171" s="2"/>
      <c r="H171" s="2"/>
      <c r="I171" s="32"/>
      <c r="J171" s="2"/>
      <c r="K171" s="2"/>
      <c r="L171" s="2"/>
      <c r="M171" s="31"/>
      <c r="N171" s="2"/>
      <c r="O171" s="2"/>
      <c r="P171" s="2"/>
    </row>
    <row r="172" spans="1:16" s="6" customFormat="1" ht="12.75" x14ac:dyDescent="0.25">
      <c r="A172" s="356" t="s">
        <v>24</v>
      </c>
      <c r="B172" s="356"/>
      <c r="C172" s="356"/>
      <c r="D172" s="356"/>
      <c r="E172" s="356"/>
      <c r="F172" s="356"/>
      <c r="G172" s="356"/>
      <c r="H172" s="356"/>
      <c r="I172" s="356"/>
      <c r="J172" s="356"/>
      <c r="K172" s="356"/>
      <c r="L172" s="356"/>
      <c r="M172" s="356"/>
      <c r="N172" s="5"/>
      <c r="O172" s="5"/>
      <c r="P172" s="5"/>
    </row>
    <row r="173" spans="1:16" s="6" customFormat="1" ht="12.75" x14ac:dyDescent="0.25">
      <c r="A173" s="356" t="s">
        <v>25</v>
      </c>
      <c r="B173" s="356"/>
      <c r="C173" s="356"/>
      <c r="D173" s="356"/>
      <c r="E173" s="356"/>
      <c r="F173" s="356"/>
      <c r="G173" s="356"/>
      <c r="H173" s="356"/>
      <c r="I173" s="356"/>
      <c r="J173" s="356"/>
      <c r="K173" s="356"/>
      <c r="L173" s="356"/>
      <c r="M173" s="356"/>
      <c r="N173" s="5"/>
      <c r="O173" s="5"/>
      <c r="P173" s="5"/>
    </row>
    <row r="174" spans="1:16" s="6" customFormat="1" x14ac:dyDescent="0.25">
      <c r="A174" s="5"/>
      <c r="B174" s="5"/>
      <c r="C174" s="5"/>
      <c r="D174" s="5"/>
      <c r="E174" s="5"/>
      <c r="F174" s="119"/>
      <c r="G174" s="5"/>
      <c r="H174" s="5"/>
      <c r="I174" s="5"/>
      <c r="J174" s="5"/>
      <c r="K174" s="5"/>
      <c r="L174" s="5"/>
      <c r="M174" s="5"/>
      <c r="N174" s="5"/>
      <c r="O174" s="5"/>
      <c r="P174" s="5"/>
    </row>
    <row r="175" spans="1:16" x14ac:dyDescent="0.25">
      <c r="A175" s="11"/>
      <c r="B175" s="96" t="s">
        <v>157</v>
      </c>
    </row>
    <row r="176" spans="1:16" x14ac:dyDescent="0.25">
      <c r="A176" s="12"/>
      <c r="B176" s="96" t="s">
        <v>158</v>
      </c>
    </row>
    <row r="177" spans="1:2" x14ac:dyDescent="0.25">
      <c r="A177" s="13"/>
      <c r="B177" s="96" t="s">
        <v>159</v>
      </c>
    </row>
  </sheetData>
  <autoFilter ref="A1:O165"/>
  <mergeCells count="213">
    <mergeCell ref="L82:L88"/>
    <mergeCell ref="M82:M88"/>
    <mergeCell ref="N82:N88"/>
    <mergeCell ref="O82:O88"/>
    <mergeCell ref="P82:P88"/>
    <mergeCell ref="J89:J95"/>
    <mergeCell ref="K89:K95"/>
    <mergeCell ref="L89:L95"/>
    <mergeCell ref="M89:M95"/>
    <mergeCell ref="N89:N95"/>
    <mergeCell ref="O89:O95"/>
    <mergeCell ref="P89:P95"/>
    <mergeCell ref="H82:H88"/>
    <mergeCell ref="I82:I88"/>
    <mergeCell ref="E89:E95"/>
    <mergeCell ref="F89:F95"/>
    <mergeCell ref="G89:G95"/>
    <mergeCell ref="H89:H95"/>
    <mergeCell ref="I89:I95"/>
    <mergeCell ref="J82:J88"/>
    <mergeCell ref="K82:K88"/>
    <mergeCell ref="N70:N71"/>
    <mergeCell ref="O70:O71"/>
    <mergeCell ref="P70:P71"/>
    <mergeCell ref="A70:A71"/>
    <mergeCell ref="B70:B71"/>
    <mergeCell ref="C70:C71"/>
    <mergeCell ref="E70:E71"/>
    <mergeCell ref="F70:F71"/>
    <mergeCell ref="G70:G71"/>
    <mergeCell ref="H70:H71"/>
    <mergeCell ref="I70:I71"/>
    <mergeCell ref="J70:J71"/>
    <mergeCell ref="P56:P62"/>
    <mergeCell ref="K63:K69"/>
    <mergeCell ref="L63:L69"/>
    <mergeCell ref="M63:M69"/>
    <mergeCell ref="O118:O119"/>
    <mergeCell ref="A56:A62"/>
    <mergeCell ref="B56:B62"/>
    <mergeCell ref="D56:D62"/>
    <mergeCell ref="E56:E62"/>
    <mergeCell ref="F56:F62"/>
    <mergeCell ref="G56:G62"/>
    <mergeCell ref="H56:H62"/>
    <mergeCell ref="I56:I62"/>
    <mergeCell ref="J56:J62"/>
    <mergeCell ref="N63:N69"/>
    <mergeCell ref="O63:O69"/>
    <mergeCell ref="P63:P69"/>
    <mergeCell ref="A63:A69"/>
    <mergeCell ref="B63:B69"/>
    <mergeCell ref="D63:D69"/>
    <mergeCell ref="E63:E69"/>
    <mergeCell ref="F63:F69"/>
    <mergeCell ref="G63:G69"/>
    <mergeCell ref="H63:H69"/>
    <mergeCell ref="A172:M172"/>
    <mergeCell ref="A173:M173"/>
    <mergeCell ref="B146:B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E14:E15"/>
    <mergeCell ref="C146:C147"/>
    <mergeCell ref="C14:C15"/>
    <mergeCell ref="A131:A133"/>
    <mergeCell ref="B131:B133"/>
    <mergeCell ref="D131:D133"/>
    <mergeCell ref="E131:E133"/>
    <mergeCell ref="A42:A48"/>
    <mergeCell ref="B42:B48"/>
    <mergeCell ref="D42:D48"/>
    <mergeCell ref="E42:E48"/>
    <mergeCell ref="C50:C51"/>
    <mergeCell ref="B50:B51"/>
    <mergeCell ref="A35:A41"/>
    <mergeCell ref="E35:E41"/>
    <mergeCell ref="A53:A54"/>
    <mergeCell ref="B53:B54"/>
    <mergeCell ref="C53:C54"/>
    <mergeCell ref="E53:E54"/>
    <mergeCell ref="A50:A51"/>
    <mergeCell ref="E50:E51"/>
    <mergeCell ref="B35:B41"/>
    <mergeCell ref="D35:D41"/>
    <mergeCell ref="B118:B119"/>
    <mergeCell ref="P146:P147"/>
    <mergeCell ref="B134:B136"/>
    <mergeCell ref="A134:A136"/>
    <mergeCell ref="D134:D136"/>
    <mergeCell ref="E134:E136"/>
    <mergeCell ref="N146:N147"/>
    <mergeCell ref="O146:O147"/>
    <mergeCell ref="N131:N133"/>
    <mergeCell ref="F131:F133"/>
    <mergeCell ref="G131:G133"/>
    <mergeCell ref="G134:G136"/>
    <mergeCell ref="F134:F136"/>
    <mergeCell ref="H131:H133"/>
    <mergeCell ref="O131:O133"/>
    <mergeCell ref="P131:P133"/>
    <mergeCell ref="H134:H136"/>
    <mergeCell ref="I134:I136"/>
    <mergeCell ref="J134:J136"/>
    <mergeCell ref="K134:K136"/>
    <mergeCell ref="L134:L136"/>
    <mergeCell ref="M134:M136"/>
    <mergeCell ref="N134:N136"/>
    <mergeCell ref="O134:O136"/>
    <mergeCell ref="P134:P136"/>
    <mergeCell ref="M35:M41"/>
    <mergeCell ref="N35:N41"/>
    <mergeCell ref="H42:H48"/>
    <mergeCell ref="I42:I48"/>
    <mergeCell ref="J42:J48"/>
    <mergeCell ref="K42:K48"/>
    <mergeCell ref="L42:L48"/>
    <mergeCell ref="N42:N48"/>
    <mergeCell ref="O42:O48"/>
    <mergeCell ref="P50:P51"/>
    <mergeCell ref="I53:I54"/>
    <mergeCell ref="F35:F41"/>
    <mergeCell ref="G35:G41"/>
    <mergeCell ref="H35:H41"/>
    <mergeCell ref="I35:I41"/>
    <mergeCell ref="P42:P48"/>
    <mergeCell ref="M42:M48"/>
    <mergeCell ref="F42:F48"/>
    <mergeCell ref="G42:G48"/>
    <mergeCell ref="F53:F54"/>
    <mergeCell ref="G53:G54"/>
    <mergeCell ref="M50:M51"/>
    <mergeCell ref="J50:J51"/>
    <mergeCell ref="K50:K51"/>
    <mergeCell ref="L50:L51"/>
    <mergeCell ref="O50:O51"/>
    <mergeCell ref="N50:N51"/>
    <mergeCell ref="F50:F51"/>
    <mergeCell ref="O35:O41"/>
    <mergeCell ref="P35:P41"/>
    <mergeCell ref="J35:J41"/>
    <mergeCell ref="K35:K41"/>
    <mergeCell ref="L35:L41"/>
    <mergeCell ref="N118:N119"/>
    <mergeCell ref="P118:P119"/>
    <mergeCell ref="L118:L119"/>
    <mergeCell ref="K118:K119"/>
    <mergeCell ref="J118:J119"/>
    <mergeCell ref="I118:I119"/>
    <mergeCell ref="H53:H54"/>
    <mergeCell ref="I131:I133"/>
    <mergeCell ref="J131:J133"/>
    <mergeCell ref="K131:K133"/>
    <mergeCell ref="L131:L133"/>
    <mergeCell ref="J53:J54"/>
    <mergeCell ref="K53:K54"/>
    <mergeCell ref="L53:L54"/>
    <mergeCell ref="M53:M54"/>
    <mergeCell ref="N53:N54"/>
    <mergeCell ref="O53:O54"/>
    <mergeCell ref="P53:P54"/>
    <mergeCell ref="M131:M133"/>
    <mergeCell ref="K56:K62"/>
    <mergeCell ref="L56:L62"/>
    <mergeCell ref="M56:M62"/>
    <mergeCell ref="N56:N62"/>
    <mergeCell ref="O56:O62"/>
    <mergeCell ref="A118:A119"/>
    <mergeCell ref="C118:C119"/>
    <mergeCell ref="E118:E119"/>
    <mergeCell ref="F118:F119"/>
    <mergeCell ref="G118:G119"/>
    <mergeCell ref="H118:H119"/>
    <mergeCell ref="M118:M119"/>
    <mergeCell ref="G50:G51"/>
    <mergeCell ref="H50:H51"/>
    <mergeCell ref="I50:I51"/>
    <mergeCell ref="I63:I69"/>
    <mergeCell ref="J63:J69"/>
    <mergeCell ref="K70:K71"/>
    <mergeCell ref="L70:L71"/>
    <mergeCell ref="M70:M71"/>
    <mergeCell ref="B89:B95"/>
    <mergeCell ref="D89:D95"/>
    <mergeCell ref="D82:D88"/>
    <mergeCell ref="B82:B88"/>
    <mergeCell ref="A89:A95"/>
    <mergeCell ref="A82:A88"/>
    <mergeCell ref="E82:E88"/>
    <mergeCell ref="F82:F88"/>
    <mergeCell ref="G82:G88"/>
    <mergeCell ref="K75:K76"/>
    <mergeCell ref="L75:L76"/>
    <mergeCell ref="M75:M76"/>
    <mergeCell ref="N75:N76"/>
    <mergeCell ref="O75:O76"/>
    <mergeCell ref="P75:P76"/>
    <mergeCell ref="A75:A76"/>
    <mergeCell ref="B75:B76"/>
    <mergeCell ref="C75:C76"/>
    <mergeCell ref="F75:F76"/>
    <mergeCell ref="E75:E76"/>
    <mergeCell ref="G75:G76"/>
    <mergeCell ref="H75:H76"/>
    <mergeCell ref="I75:I76"/>
    <mergeCell ref="J75:J76"/>
  </mergeCells>
  <hyperlinks>
    <hyperlink ref="M4" r:id="rId1"/>
    <hyperlink ref="M157" r:id="rId2"/>
    <hyperlink ref="M158" r:id="rId3"/>
    <hyperlink ref="M159" r:id="rId4"/>
    <hyperlink ref="M160" r:id="rId5"/>
    <hyperlink ref="M12" r:id="rId6"/>
    <hyperlink ref="M161" r:id="rId7"/>
    <hyperlink ref="M162" r:id="rId8"/>
    <hyperlink ref="M163" r:id="rId9"/>
    <hyperlink ref="M164" r:id="rId10"/>
    <hyperlink ref="M165" r:id="rId11"/>
    <hyperlink ref="M146" r:id="rId12"/>
    <hyperlink ref="M13" r:id="rId13"/>
    <hyperlink ref="M148" r:id="rId14"/>
    <hyperlink ref="M149" r:id="rId15"/>
    <hyperlink ref="M153" r:id="rId16"/>
    <hyperlink ref="M24" r:id="rId17"/>
    <hyperlink ref="M25" r:id="rId18"/>
    <hyperlink ref="M23" r:id="rId19"/>
    <hyperlink ref="G23" r:id="rId20" display="https://www.romovia.vlada.gov.sk/atlas-romskych-komunit/"/>
    <hyperlink ref="M22" r:id="rId21"/>
    <hyperlink ref="M138" r:id="rId22"/>
    <hyperlink ref="M141" r:id="rId23"/>
    <hyperlink ref="M151" r:id="rId24"/>
    <hyperlink ref="M144" r:id="rId25" display="https://envirofond.sk/environmentalna-vychova-vzdelavanie-a-osveta-oblast-e/"/>
    <hyperlink ref="M26" r:id="rId26" display="https://envirofond.sk/wp-content/uploads/2024/07/Vyzva-MOF-2-2024-Hybridna-Teplarenstvo_EF_16.07.2024.pdf"/>
    <hyperlink ref="M27" r:id="rId27"/>
    <hyperlink ref="M8" r:id="rId28"/>
    <hyperlink ref="M20" r:id="rId29"/>
    <hyperlink ref="M28" r:id="rId30"/>
    <hyperlink ref="M152" r:id="rId31"/>
    <hyperlink ref="M154" r:id="rId32"/>
    <hyperlink ref="M155" r:id="rId33"/>
    <hyperlink ref="M145" r:id="rId34"/>
    <hyperlink ref="M126" r:id="rId35"/>
    <hyperlink ref="M31" r:id="rId36"/>
    <hyperlink ref="M32" r:id="rId37"/>
    <hyperlink ref="M33" r:id="rId38"/>
    <hyperlink ref="M34" r:id="rId39"/>
    <hyperlink ref="G32" r:id="rId40" location="_ftn1" display="_ftn1"/>
    <hyperlink ref="G31" r:id="rId41" location="_ftn1" display="https://portal.itms21.sk/vyhlasena-vyzva/?id=3556 - _ftn1"/>
    <hyperlink ref="M130" r:id="rId42"/>
    <hyperlink ref="M131" r:id="rId43"/>
    <hyperlink ref="M128" r:id="rId44"/>
    <hyperlink ref="M134" r:id="rId45"/>
    <hyperlink ref="M129" r:id="rId46"/>
    <hyperlink ref="M42" r:id="rId47"/>
    <hyperlink ref="M35" r:id="rId48"/>
    <hyperlink ref="M52" r:id="rId49"/>
    <hyperlink ref="M50" r:id="rId50"/>
    <hyperlink ref="M124" r:id="rId51"/>
    <hyperlink ref="M77" r:id="rId52"/>
  </hyperlinks>
  <pageMargins left="0.7" right="0.7" top="0.75" bottom="0.75" header="0.3" footer="0.3"/>
  <pageSetup paperSize="9" orientation="landscape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6"/>
  <sheetViews>
    <sheetView topLeftCell="A189" workbookViewId="0">
      <pane xSplit="1" topLeftCell="B1" activePane="topRight" state="frozen"/>
      <selection pane="topRight" activeCell="D191" sqref="D191:D197"/>
    </sheetView>
  </sheetViews>
  <sheetFormatPr defaultRowHeight="15" x14ac:dyDescent="0.25"/>
  <cols>
    <col min="1" max="1" width="8.28515625" customWidth="1"/>
    <col min="2" max="2" width="25.5703125" style="96" customWidth="1"/>
    <col min="3" max="3" width="32" style="96" customWidth="1"/>
    <col min="4" max="4" width="40" style="96" customWidth="1"/>
    <col min="5" max="5" width="32" style="96" customWidth="1"/>
    <col min="6" max="6" width="27.28515625" style="101" customWidth="1"/>
    <col min="7" max="7" width="51.5703125" style="96" customWidth="1"/>
    <col min="8" max="9" width="25" style="96" customWidth="1"/>
    <col min="10" max="10" width="19.28515625" style="96" customWidth="1"/>
    <col min="11" max="11" width="19.7109375" style="96" customWidth="1"/>
    <col min="12" max="12" width="20" style="96" customWidth="1"/>
    <col min="13" max="13" width="35.28515625" style="96" customWidth="1"/>
    <col min="14" max="14" width="22" style="96" customWidth="1"/>
    <col min="15" max="16" width="21.85546875" style="96" bestFit="1" customWidth="1"/>
    <col min="17" max="17" width="9.140625" style="96"/>
    <col min="18" max="18" width="28.7109375" customWidth="1"/>
  </cols>
  <sheetData>
    <row r="1" spans="1:17" s="53" customFormat="1" ht="45.75" customHeight="1" x14ac:dyDescent="0.25">
      <c r="A1" s="52" t="s">
        <v>26</v>
      </c>
      <c r="B1" s="52" t="s">
        <v>27</v>
      </c>
      <c r="C1" s="52" t="s">
        <v>29</v>
      </c>
      <c r="D1" s="52" t="s">
        <v>28</v>
      </c>
      <c r="E1" s="52" t="s">
        <v>222</v>
      </c>
      <c r="F1" s="54" t="s">
        <v>223</v>
      </c>
      <c r="G1" s="52" t="s">
        <v>30</v>
      </c>
      <c r="H1" s="52" t="s">
        <v>220</v>
      </c>
      <c r="I1" s="52" t="s">
        <v>219</v>
      </c>
      <c r="J1" s="52" t="s">
        <v>221</v>
      </c>
      <c r="K1" s="52" t="s">
        <v>31</v>
      </c>
      <c r="L1" s="52" t="s">
        <v>32</v>
      </c>
      <c r="M1" s="9" t="s">
        <v>269</v>
      </c>
      <c r="N1" s="52" t="s">
        <v>33</v>
      </c>
      <c r="O1" s="52" t="s">
        <v>218</v>
      </c>
      <c r="P1" s="52" t="s">
        <v>217</v>
      </c>
    </row>
    <row r="2" spans="1:17" s="3" customFormat="1" ht="15" customHeight="1" x14ac:dyDescent="0.25">
      <c r="A2" s="300">
        <v>1</v>
      </c>
      <c r="B2" s="302" t="s">
        <v>8</v>
      </c>
      <c r="C2" s="40" t="s">
        <v>203</v>
      </c>
      <c r="D2" s="290" t="s">
        <v>160</v>
      </c>
      <c r="E2" s="327"/>
      <c r="F2" s="392" t="s">
        <v>20</v>
      </c>
      <c r="G2" s="290" t="s">
        <v>90</v>
      </c>
      <c r="H2" s="290" t="s">
        <v>59</v>
      </c>
      <c r="I2" s="290" t="s">
        <v>100</v>
      </c>
      <c r="J2" s="290" t="s">
        <v>71</v>
      </c>
      <c r="K2" s="290" t="s">
        <v>1</v>
      </c>
      <c r="L2" s="290" t="s">
        <v>73</v>
      </c>
      <c r="M2" s="369" t="s">
        <v>373</v>
      </c>
      <c r="N2" s="302"/>
      <c r="O2" s="350">
        <v>45282</v>
      </c>
      <c r="P2" s="322" t="s">
        <v>103</v>
      </c>
      <c r="Q2" s="99"/>
    </row>
    <row r="3" spans="1:17" s="3" customFormat="1" ht="15" customHeight="1" x14ac:dyDescent="0.25">
      <c r="A3" s="355"/>
      <c r="B3" s="333"/>
      <c r="C3" s="40" t="s">
        <v>207</v>
      </c>
      <c r="D3" s="353"/>
      <c r="E3" s="341"/>
      <c r="F3" s="393"/>
      <c r="G3" s="353"/>
      <c r="H3" s="353"/>
      <c r="I3" s="353"/>
      <c r="J3" s="353"/>
      <c r="K3" s="353"/>
      <c r="L3" s="353"/>
      <c r="M3" s="370"/>
      <c r="N3" s="333"/>
      <c r="O3" s="391"/>
      <c r="P3" s="323"/>
      <c r="Q3" s="99"/>
    </row>
    <row r="4" spans="1:17" s="3" customFormat="1" ht="15" customHeight="1" x14ac:dyDescent="0.25">
      <c r="A4" s="355"/>
      <c r="B4" s="333"/>
      <c r="C4" s="40" t="s">
        <v>204</v>
      </c>
      <c r="D4" s="353"/>
      <c r="E4" s="341"/>
      <c r="F4" s="393"/>
      <c r="G4" s="353"/>
      <c r="H4" s="353"/>
      <c r="I4" s="353"/>
      <c r="J4" s="353"/>
      <c r="K4" s="353"/>
      <c r="L4" s="353"/>
      <c r="M4" s="370"/>
      <c r="N4" s="333"/>
      <c r="O4" s="391"/>
      <c r="P4" s="323"/>
      <c r="Q4" s="99"/>
    </row>
    <row r="5" spans="1:17" s="3" customFormat="1" ht="15" customHeight="1" x14ac:dyDescent="0.25">
      <c r="A5" s="355"/>
      <c r="B5" s="333"/>
      <c r="C5" s="40" t="s">
        <v>208</v>
      </c>
      <c r="D5" s="353"/>
      <c r="E5" s="341"/>
      <c r="F5" s="393"/>
      <c r="G5" s="353"/>
      <c r="H5" s="353"/>
      <c r="I5" s="353"/>
      <c r="J5" s="353"/>
      <c r="K5" s="353"/>
      <c r="L5" s="353"/>
      <c r="M5" s="370"/>
      <c r="N5" s="333"/>
      <c r="O5" s="391"/>
      <c r="P5" s="323"/>
      <c r="Q5" s="99"/>
    </row>
    <row r="6" spans="1:17" s="3" customFormat="1" ht="15" customHeight="1" x14ac:dyDescent="0.25">
      <c r="A6" s="355"/>
      <c r="B6" s="333"/>
      <c r="C6" s="40" t="s">
        <v>209</v>
      </c>
      <c r="D6" s="353"/>
      <c r="E6" s="341"/>
      <c r="F6" s="393"/>
      <c r="G6" s="353"/>
      <c r="H6" s="353"/>
      <c r="I6" s="353"/>
      <c r="J6" s="353"/>
      <c r="K6" s="353"/>
      <c r="L6" s="353"/>
      <c r="M6" s="370"/>
      <c r="N6" s="333"/>
      <c r="O6" s="391"/>
      <c r="P6" s="323"/>
      <c r="Q6" s="99"/>
    </row>
    <row r="7" spans="1:17" s="3" customFormat="1" ht="15" customHeight="1" x14ac:dyDescent="0.25">
      <c r="A7" s="355"/>
      <c r="B7" s="333"/>
      <c r="C7" s="40" t="s">
        <v>205</v>
      </c>
      <c r="D7" s="353"/>
      <c r="E7" s="341"/>
      <c r="F7" s="393"/>
      <c r="G7" s="353"/>
      <c r="H7" s="353"/>
      <c r="I7" s="353"/>
      <c r="J7" s="353"/>
      <c r="K7" s="353"/>
      <c r="L7" s="353"/>
      <c r="M7" s="370"/>
      <c r="N7" s="333"/>
      <c r="O7" s="391"/>
      <c r="P7" s="323"/>
      <c r="Q7" s="99"/>
    </row>
    <row r="8" spans="1:17" s="3" customFormat="1" ht="15" customHeight="1" x14ac:dyDescent="0.25">
      <c r="A8" s="355"/>
      <c r="B8" s="333"/>
      <c r="C8" s="40" t="s">
        <v>210</v>
      </c>
      <c r="D8" s="353"/>
      <c r="E8" s="341"/>
      <c r="F8" s="393"/>
      <c r="G8" s="353"/>
      <c r="H8" s="353"/>
      <c r="I8" s="353"/>
      <c r="J8" s="353"/>
      <c r="K8" s="353"/>
      <c r="L8" s="353"/>
      <c r="M8" s="370"/>
      <c r="N8" s="333"/>
      <c r="O8" s="391"/>
      <c r="P8" s="323"/>
      <c r="Q8" s="99"/>
    </row>
    <row r="9" spans="1:17" s="3" customFormat="1" ht="15" customHeight="1" x14ac:dyDescent="0.25">
      <c r="A9" s="301"/>
      <c r="B9" s="303"/>
      <c r="C9" s="40" t="s">
        <v>211</v>
      </c>
      <c r="D9" s="291"/>
      <c r="E9" s="328"/>
      <c r="F9" s="394"/>
      <c r="G9" s="291"/>
      <c r="H9" s="291"/>
      <c r="I9" s="291"/>
      <c r="J9" s="291"/>
      <c r="K9" s="291"/>
      <c r="L9" s="291"/>
      <c r="M9" s="390"/>
      <c r="N9" s="303"/>
      <c r="O9" s="351"/>
      <c r="P9" s="324"/>
      <c r="Q9" s="99"/>
    </row>
    <row r="10" spans="1:17" s="3" customFormat="1" ht="63.75" x14ac:dyDescent="0.25">
      <c r="A10" s="4">
        <f>A2+1</f>
        <v>2</v>
      </c>
      <c r="B10" s="2" t="s">
        <v>8</v>
      </c>
      <c r="C10" s="14" t="s">
        <v>77</v>
      </c>
      <c r="D10" s="14" t="s">
        <v>464</v>
      </c>
      <c r="E10" s="14"/>
      <c r="F10" s="114" t="s">
        <v>20</v>
      </c>
      <c r="G10" s="14" t="s">
        <v>465</v>
      </c>
      <c r="H10" s="172">
        <v>148036180</v>
      </c>
      <c r="I10" s="14"/>
      <c r="J10" s="16"/>
      <c r="K10" s="14" t="s">
        <v>1</v>
      </c>
      <c r="L10" s="14" t="s">
        <v>73</v>
      </c>
      <c r="M10" s="69" t="s">
        <v>463</v>
      </c>
      <c r="N10" s="2"/>
      <c r="O10" s="18" t="s">
        <v>462</v>
      </c>
      <c r="P10" s="14" t="s">
        <v>103</v>
      </c>
    </row>
    <row r="11" spans="1:17" s="3" customFormat="1" ht="15" customHeight="1" x14ac:dyDescent="0.25">
      <c r="A11" s="300">
        <f>A10+1</f>
        <v>3</v>
      </c>
      <c r="B11" s="333" t="s">
        <v>8</v>
      </c>
      <c r="C11" s="86" t="s">
        <v>203</v>
      </c>
      <c r="D11" s="353" t="s">
        <v>2</v>
      </c>
      <c r="E11" s="327"/>
      <c r="F11" s="392" t="s">
        <v>20</v>
      </c>
      <c r="G11" s="290" t="s">
        <v>90</v>
      </c>
      <c r="H11" s="290" t="s">
        <v>59</v>
      </c>
      <c r="I11" s="290" t="s">
        <v>100</v>
      </c>
      <c r="J11" s="290" t="s">
        <v>71</v>
      </c>
      <c r="K11" s="290" t="s">
        <v>1</v>
      </c>
      <c r="L11" s="290" t="s">
        <v>73</v>
      </c>
      <c r="M11" s="369" t="s">
        <v>373</v>
      </c>
      <c r="N11" s="302"/>
      <c r="O11" s="350">
        <v>45282</v>
      </c>
      <c r="P11" s="322" t="s">
        <v>103</v>
      </c>
      <c r="Q11" s="99"/>
    </row>
    <row r="12" spans="1:17" s="3" customFormat="1" ht="14.25" x14ac:dyDescent="0.25">
      <c r="A12" s="355"/>
      <c r="B12" s="333"/>
      <c r="C12" s="40" t="s">
        <v>207</v>
      </c>
      <c r="D12" s="353"/>
      <c r="E12" s="341"/>
      <c r="F12" s="393"/>
      <c r="G12" s="353"/>
      <c r="H12" s="353"/>
      <c r="I12" s="353"/>
      <c r="J12" s="353"/>
      <c r="K12" s="353"/>
      <c r="L12" s="353"/>
      <c r="M12" s="370"/>
      <c r="N12" s="333"/>
      <c r="O12" s="391"/>
      <c r="P12" s="323"/>
      <c r="Q12" s="99"/>
    </row>
    <row r="13" spans="1:17" s="3" customFormat="1" ht="14.25" x14ac:dyDescent="0.25">
      <c r="A13" s="355"/>
      <c r="B13" s="333"/>
      <c r="C13" s="40" t="s">
        <v>204</v>
      </c>
      <c r="D13" s="353"/>
      <c r="E13" s="341"/>
      <c r="F13" s="393"/>
      <c r="G13" s="353"/>
      <c r="H13" s="353"/>
      <c r="I13" s="353"/>
      <c r="J13" s="353"/>
      <c r="K13" s="353"/>
      <c r="L13" s="353"/>
      <c r="M13" s="370"/>
      <c r="N13" s="333"/>
      <c r="O13" s="391"/>
      <c r="P13" s="323"/>
      <c r="Q13" s="99"/>
    </row>
    <row r="14" spans="1:17" s="3" customFormat="1" ht="14.25" x14ac:dyDescent="0.25">
      <c r="A14" s="355"/>
      <c r="B14" s="333"/>
      <c r="C14" s="40" t="s">
        <v>208</v>
      </c>
      <c r="D14" s="353"/>
      <c r="E14" s="341"/>
      <c r="F14" s="393"/>
      <c r="G14" s="353"/>
      <c r="H14" s="353"/>
      <c r="I14" s="353"/>
      <c r="J14" s="353"/>
      <c r="K14" s="353"/>
      <c r="L14" s="353"/>
      <c r="M14" s="370"/>
      <c r="N14" s="333"/>
      <c r="O14" s="391"/>
      <c r="P14" s="323"/>
      <c r="Q14" s="99"/>
    </row>
    <row r="15" spans="1:17" s="3" customFormat="1" ht="14.25" x14ac:dyDescent="0.25">
      <c r="A15" s="355"/>
      <c r="B15" s="333"/>
      <c r="C15" s="40" t="s">
        <v>209</v>
      </c>
      <c r="D15" s="353"/>
      <c r="E15" s="341"/>
      <c r="F15" s="393"/>
      <c r="G15" s="353"/>
      <c r="H15" s="353"/>
      <c r="I15" s="353"/>
      <c r="J15" s="353"/>
      <c r="K15" s="353"/>
      <c r="L15" s="353"/>
      <c r="M15" s="370"/>
      <c r="N15" s="333"/>
      <c r="O15" s="391"/>
      <c r="P15" s="323"/>
      <c r="Q15" s="99"/>
    </row>
    <row r="16" spans="1:17" s="3" customFormat="1" ht="14.25" x14ac:dyDescent="0.25">
      <c r="A16" s="355"/>
      <c r="B16" s="333"/>
      <c r="C16" s="40" t="s">
        <v>205</v>
      </c>
      <c r="D16" s="353"/>
      <c r="E16" s="341"/>
      <c r="F16" s="393"/>
      <c r="G16" s="353"/>
      <c r="H16" s="353"/>
      <c r="I16" s="353"/>
      <c r="J16" s="353"/>
      <c r="K16" s="353"/>
      <c r="L16" s="353"/>
      <c r="M16" s="370"/>
      <c r="N16" s="333"/>
      <c r="O16" s="391"/>
      <c r="P16" s="323"/>
      <c r="Q16" s="99"/>
    </row>
    <row r="17" spans="1:17" s="3" customFormat="1" ht="14.25" x14ac:dyDescent="0.25">
      <c r="A17" s="355"/>
      <c r="B17" s="333"/>
      <c r="C17" s="40" t="s">
        <v>210</v>
      </c>
      <c r="D17" s="353"/>
      <c r="E17" s="341"/>
      <c r="F17" s="393"/>
      <c r="G17" s="353"/>
      <c r="H17" s="353"/>
      <c r="I17" s="353"/>
      <c r="J17" s="353"/>
      <c r="K17" s="353"/>
      <c r="L17" s="353"/>
      <c r="M17" s="370"/>
      <c r="N17" s="333"/>
      <c r="O17" s="391"/>
      <c r="P17" s="323"/>
      <c r="Q17" s="99"/>
    </row>
    <row r="18" spans="1:17" s="3" customFormat="1" ht="14.25" x14ac:dyDescent="0.25">
      <c r="A18" s="301"/>
      <c r="B18" s="303"/>
      <c r="C18" s="85" t="s">
        <v>211</v>
      </c>
      <c r="D18" s="291"/>
      <c r="E18" s="328"/>
      <c r="F18" s="394"/>
      <c r="G18" s="291"/>
      <c r="H18" s="291"/>
      <c r="I18" s="291"/>
      <c r="J18" s="291"/>
      <c r="K18" s="291"/>
      <c r="L18" s="291"/>
      <c r="M18" s="390"/>
      <c r="N18" s="303"/>
      <c r="O18" s="351"/>
      <c r="P18" s="324"/>
      <c r="Q18" s="99"/>
    </row>
    <row r="19" spans="1:17" s="3" customFormat="1" ht="14.25" customHeight="1" x14ac:dyDescent="0.25">
      <c r="A19" s="300">
        <f>A11+1</f>
        <v>4</v>
      </c>
      <c r="B19" s="302" t="s">
        <v>112</v>
      </c>
      <c r="C19" s="40" t="s">
        <v>203</v>
      </c>
      <c r="D19" s="290" t="s">
        <v>160</v>
      </c>
      <c r="E19" s="327"/>
      <c r="F19" s="392" t="s">
        <v>43</v>
      </c>
      <c r="G19" s="290" t="s">
        <v>91</v>
      </c>
      <c r="H19" s="290" t="s">
        <v>60</v>
      </c>
      <c r="I19" s="290" t="s">
        <v>101</v>
      </c>
      <c r="J19" s="290" t="s">
        <v>72</v>
      </c>
      <c r="K19" s="290" t="s">
        <v>13</v>
      </c>
      <c r="L19" s="290" t="s">
        <v>73</v>
      </c>
      <c r="M19" s="369" t="s">
        <v>374</v>
      </c>
      <c r="N19" s="302"/>
      <c r="O19" s="350">
        <v>45337</v>
      </c>
      <c r="P19" s="322" t="s">
        <v>103</v>
      </c>
      <c r="Q19" s="99"/>
    </row>
    <row r="20" spans="1:17" s="3" customFormat="1" ht="14.25" x14ac:dyDescent="0.25">
      <c r="A20" s="355"/>
      <c r="B20" s="333"/>
      <c r="C20" s="40" t="s">
        <v>207</v>
      </c>
      <c r="D20" s="353"/>
      <c r="E20" s="341"/>
      <c r="F20" s="393"/>
      <c r="G20" s="353"/>
      <c r="H20" s="353"/>
      <c r="I20" s="353"/>
      <c r="J20" s="353"/>
      <c r="K20" s="353"/>
      <c r="L20" s="353"/>
      <c r="M20" s="370"/>
      <c r="N20" s="333"/>
      <c r="O20" s="391"/>
      <c r="P20" s="323"/>
      <c r="Q20" s="99"/>
    </row>
    <row r="21" spans="1:17" s="3" customFormat="1" ht="14.25" x14ac:dyDescent="0.25">
      <c r="A21" s="355"/>
      <c r="B21" s="333"/>
      <c r="C21" s="40" t="s">
        <v>204</v>
      </c>
      <c r="D21" s="353"/>
      <c r="E21" s="341"/>
      <c r="F21" s="393"/>
      <c r="G21" s="353"/>
      <c r="H21" s="353"/>
      <c r="I21" s="353"/>
      <c r="J21" s="353"/>
      <c r="K21" s="353"/>
      <c r="L21" s="353"/>
      <c r="M21" s="370"/>
      <c r="N21" s="333"/>
      <c r="O21" s="391"/>
      <c r="P21" s="323"/>
      <c r="Q21" s="99"/>
    </row>
    <row r="22" spans="1:17" s="3" customFormat="1" ht="14.25" x14ac:dyDescent="0.25">
      <c r="A22" s="355"/>
      <c r="B22" s="333"/>
      <c r="C22" s="40" t="s">
        <v>208</v>
      </c>
      <c r="D22" s="353"/>
      <c r="E22" s="341"/>
      <c r="F22" s="393"/>
      <c r="G22" s="353"/>
      <c r="H22" s="353"/>
      <c r="I22" s="353"/>
      <c r="J22" s="353"/>
      <c r="K22" s="353"/>
      <c r="L22" s="353"/>
      <c r="M22" s="370"/>
      <c r="N22" s="333"/>
      <c r="O22" s="391"/>
      <c r="P22" s="323"/>
      <c r="Q22" s="99"/>
    </row>
    <row r="23" spans="1:17" s="3" customFormat="1" ht="14.25" x14ac:dyDescent="0.25">
      <c r="A23" s="355"/>
      <c r="B23" s="333"/>
      <c r="C23" s="40" t="s">
        <v>209</v>
      </c>
      <c r="D23" s="353"/>
      <c r="E23" s="341"/>
      <c r="F23" s="393"/>
      <c r="G23" s="353"/>
      <c r="H23" s="353"/>
      <c r="I23" s="353"/>
      <c r="J23" s="353"/>
      <c r="K23" s="353"/>
      <c r="L23" s="353"/>
      <c r="M23" s="370"/>
      <c r="N23" s="333"/>
      <c r="O23" s="391"/>
      <c r="P23" s="323"/>
      <c r="Q23" s="99"/>
    </row>
    <row r="24" spans="1:17" s="3" customFormat="1" ht="14.25" x14ac:dyDescent="0.25">
      <c r="A24" s="355"/>
      <c r="B24" s="333"/>
      <c r="C24" s="40" t="s">
        <v>205</v>
      </c>
      <c r="D24" s="353"/>
      <c r="E24" s="341"/>
      <c r="F24" s="393"/>
      <c r="G24" s="353"/>
      <c r="H24" s="353"/>
      <c r="I24" s="353"/>
      <c r="J24" s="353"/>
      <c r="K24" s="353"/>
      <c r="L24" s="353"/>
      <c r="M24" s="370"/>
      <c r="N24" s="333"/>
      <c r="O24" s="391"/>
      <c r="P24" s="323"/>
      <c r="Q24" s="99"/>
    </row>
    <row r="25" spans="1:17" s="3" customFormat="1" ht="14.25" x14ac:dyDescent="0.25">
      <c r="A25" s="355"/>
      <c r="B25" s="333"/>
      <c r="C25" s="40" t="s">
        <v>210</v>
      </c>
      <c r="D25" s="353"/>
      <c r="E25" s="341"/>
      <c r="F25" s="393"/>
      <c r="G25" s="353"/>
      <c r="H25" s="353"/>
      <c r="I25" s="353"/>
      <c r="J25" s="353"/>
      <c r="K25" s="353"/>
      <c r="L25" s="353"/>
      <c r="M25" s="370"/>
      <c r="N25" s="333"/>
      <c r="O25" s="391"/>
      <c r="P25" s="323"/>
      <c r="Q25" s="99"/>
    </row>
    <row r="26" spans="1:17" s="3" customFormat="1" ht="14.25" x14ac:dyDescent="0.25">
      <c r="A26" s="301"/>
      <c r="B26" s="303"/>
      <c r="C26" s="85" t="s">
        <v>211</v>
      </c>
      <c r="D26" s="291"/>
      <c r="E26" s="341"/>
      <c r="F26" s="394"/>
      <c r="G26" s="291"/>
      <c r="H26" s="291"/>
      <c r="I26" s="291"/>
      <c r="J26" s="291"/>
      <c r="K26" s="291"/>
      <c r="L26" s="291"/>
      <c r="M26" s="390"/>
      <c r="N26" s="303"/>
      <c r="O26" s="351"/>
      <c r="P26" s="324"/>
      <c r="Q26" s="99"/>
    </row>
    <row r="27" spans="1:17" s="3" customFormat="1" ht="14.25" customHeight="1" x14ac:dyDescent="0.25">
      <c r="A27" s="300">
        <f>A19+1</f>
        <v>5</v>
      </c>
      <c r="B27" s="333" t="s">
        <v>112</v>
      </c>
      <c r="C27" s="40" t="s">
        <v>203</v>
      </c>
      <c r="D27" s="353" t="s">
        <v>2</v>
      </c>
      <c r="E27" s="341"/>
      <c r="F27" s="393" t="s">
        <v>43</v>
      </c>
      <c r="G27" s="353" t="s">
        <v>91</v>
      </c>
      <c r="H27" s="290" t="s">
        <v>60</v>
      </c>
      <c r="I27" s="290" t="s">
        <v>101</v>
      </c>
      <c r="J27" s="290" t="s">
        <v>72</v>
      </c>
      <c r="K27" s="290" t="s">
        <v>13</v>
      </c>
      <c r="L27" s="290" t="s">
        <v>73</v>
      </c>
      <c r="M27" s="369" t="s">
        <v>374</v>
      </c>
      <c r="N27" s="83"/>
      <c r="O27" s="350">
        <v>45337</v>
      </c>
      <c r="P27" s="322" t="s">
        <v>103</v>
      </c>
      <c r="Q27" s="99"/>
    </row>
    <row r="28" spans="1:17" s="3" customFormat="1" ht="14.25" x14ac:dyDescent="0.25">
      <c r="A28" s="355"/>
      <c r="B28" s="333"/>
      <c r="C28" s="40" t="s">
        <v>207</v>
      </c>
      <c r="D28" s="353"/>
      <c r="E28" s="341"/>
      <c r="F28" s="393"/>
      <c r="G28" s="353"/>
      <c r="H28" s="353"/>
      <c r="I28" s="353"/>
      <c r="J28" s="353"/>
      <c r="K28" s="353"/>
      <c r="L28" s="353"/>
      <c r="M28" s="370"/>
      <c r="N28" s="83"/>
      <c r="O28" s="391"/>
      <c r="P28" s="323"/>
      <c r="Q28" s="99"/>
    </row>
    <row r="29" spans="1:17" s="3" customFormat="1" ht="14.25" x14ac:dyDescent="0.25">
      <c r="A29" s="355"/>
      <c r="B29" s="333"/>
      <c r="C29" s="40" t="s">
        <v>204</v>
      </c>
      <c r="D29" s="353"/>
      <c r="E29" s="341"/>
      <c r="F29" s="393"/>
      <c r="G29" s="353"/>
      <c r="H29" s="353"/>
      <c r="I29" s="353"/>
      <c r="J29" s="353"/>
      <c r="K29" s="353"/>
      <c r="L29" s="353"/>
      <c r="M29" s="370"/>
      <c r="N29" s="83"/>
      <c r="O29" s="391"/>
      <c r="P29" s="323"/>
      <c r="Q29" s="99"/>
    </row>
    <row r="30" spans="1:17" s="3" customFormat="1" ht="14.25" x14ac:dyDescent="0.25">
      <c r="A30" s="355"/>
      <c r="B30" s="333"/>
      <c r="C30" s="40" t="s">
        <v>208</v>
      </c>
      <c r="D30" s="353"/>
      <c r="E30" s="341"/>
      <c r="F30" s="393"/>
      <c r="G30" s="353"/>
      <c r="H30" s="353"/>
      <c r="I30" s="353"/>
      <c r="J30" s="353"/>
      <c r="K30" s="353"/>
      <c r="L30" s="353"/>
      <c r="M30" s="370"/>
      <c r="N30" s="83"/>
      <c r="O30" s="391"/>
      <c r="P30" s="323"/>
      <c r="Q30" s="99"/>
    </row>
    <row r="31" spans="1:17" s="3" customFormat="1" ht="14.25" x14ac:dyDescent="0.25">
      <c r="A31" s="355"/>
      <c r="B31" s="333"/>
      <c r="C31" s="40" t="s">
        <v>209</v>
      </c>
      <c r="D31" s="353"/>
      <c r="E31" s="341"/>
      <c r="F31" s="393"/>
      <c r="G31" s="353"/>
      <c r="H31" s="353"/>
      <c r="I31" s="353"/>
      <c r="J31" s="353"/>
      <c r="K31" s="353"/>
      <c r="L31" s="353"/>
      <c r="M31" s="370"/>
      <c r="N31" s="83"/>
      <c r="O31" s="391"/>
      <c r="P31" s="323"/>
      <c r="Q31" s="99"/>
    </row>
    <row r="32" spans="1:17" s="3" customFormat="1" ht="14.25" x14ac:dyDescent="0.25">
      <c r="A32" s="355"/>
      <c r="B32" s="333"/>
      <c r="C32" s="40" t="s">
        <v>205</v>
      </c>
      <c r="D32" s="353"/>
      <c r="E32" s="341"/>
      <c r="F32" s="393"/>
      <c r="G32" s="353"/>
      <c r="H32" s="353"/>
      <c r="I32" s="353"/>
      <c r="J32" s="353"/>
      <c r="K32" s="353"/>
      <c r="L32" s="353"/>
      <c r="M32" s="370"/>
      <c r="N32" s="83"/>
      <c r="O32" s="391"/>
      <c r="P32" s="323"/>
      <c r="Q32" s="99"/>
    </row>
    <row r="33" spans="1:17" s="3" customFormat="1" ht="14.25" x14ac:dyDescent="0.25">
      <c r="A33" s="355"/>
      <c r="B33" s="333"/>
      <c r="C33" s="40" t="s">
        <v>210</v>
      </c>
      <c r="D33" s="353"/>
      <c r="E33" s="341"/>
      <c r="F33" s="393"/>
      <c r="G33" s="353"/>
      <c r="H33" s="353"/>
      <c r="I33" s="353"/>
      <c r="J33" s="353"/>
      <c r="K33" s="353"/>
      <c r="L33" s="353"/>
      <c r="M33" s="370"/>
      <c r="N33" s="83"/>
      <c r="O33" s="391"/>
      <c r="P33" s="323"/>
      <c r="Q33" s="99"/>
    </row>
    <row r="34" spans="1:17" s="3" customFormat="1" ht="14.25" x14ac:dyDescent="0.25">
      <c r="A34" s="301"/>
      <c r="B34" s="303"/>
      <c r="C34" s="85" t="s">
        <v>211</v>
      </c>
      <c r="D34" s="291"/>
      <c r="E34" s="328"/>
      <c r="F34" s="394"/>
      <c r="G34" s="291"/>
      <c r="H34" s="291"/>
      <c r="I34" s="291"/>
      <c r="J34" s="291"/>
      <c r="K34" s="291"/>
      <c r="L34" s="291"/>
      <c r="M34" s="390"/>
      <c r="N34" s="76"/>
      <c r="O34" s="351"/>
      <c r="P34" s="324"/>
      <c r="Q34" s="99"/>
    </row>
    <row r="35" spans="1:17" s="3" customFormat="1" ht="127.5" x14ac:dyDescent="0.25">
      <c r="A35" s="4">
        <f>A27+1</f>
        <v>6</v>
      </c>
      <c r="B35" s="2" t="s">
        <v>124</v>
      </c>
      <c r="C35" s="24" t="s">
        <v>77</v>
      </c>
      <c r="D35" s="24" t="s">
        <v>123</v>
      </c>
      <c r="E35" s="24"/>
      <c r="F35" s="15" t="s">
        <v>21</v>
      </c>
      <c r="G35" s="24" t="s">
        <v>22</v>
      </c>
      <c r="H35" s="24" t="s">
        <v>116</v>
      </c>
      <c r="I35" s="2" t="s">
        <v>119</v>
      </c>
      <c r="J35" s="2"/>
      <c r="K35" s="24" t="s">
        <v>81</v>
      </c>
      <c r="L35" s="24" t="s">
        <v>73</v>
      </c>
      <c r="M35" s="102" t="s">
        <v>23</v>
      </c>
      <c r="N35" s="2"/>
      <c r="O35" s="25">
        <v>45229</v>
      </c>
      <c r="P35" s="24" t="s">
        <v>120</v>
      </c>
      <c r="Q35" s="99"/>
    </row>
    <row r="36" spans="1:17" s="3" customFormat="1" ht="216.75" x14ac:dyDescent="0.25">
      <c r="A36" s="4">
        <f t="shared" ref="A36" si="0">A35+1</f>
        <v>7</v>
      </c>
      <c r="B36" s="2" t="s">
        <v>8</v>
      </c>
      <c r="C36" s="24" t="s">
        <v>77</v>
      </c>
      <c r="D36" s="24" t="s">
        <v>171</v>
      </c>
      <c r="E36" s="24" t="s">
        <v>228</v>
      </c>
      <c r="F36" s="15" t="s">
        <v>125</v>
      </c>
      <c r="G36" s="24" t="s">
        <v>126</v>
      </c>
      <c r="H36" s="24" t="s">
        <v>117</v>
      </c>
      <c r="I36" s="2" t="s">
        <v>118</v>
      </c>
      <c r="J36" s="2"/>
      <c r="K36" s="24" t="s">
        <v>4</v>
      </c>
      <c r="L36" s="24" t="s">
        <v>74</v>
      </c>
      <c r="M36" s="102" t="s">
        <v>9</v>
      </c>
      <c r="N36" s="2"/>
      <c r="O36" s="25" t="s">
        <v>122</v>
      </c>
      <c r="P36" s="24" t="s">
        <v>121</v>
      </c>
      <c r="Q36" s="99"/>
    </row>
    <row r="37" spans="1:17" s="3" customFormat="1" ht="14.25" customHeight="1" x14ac:dyDescent="0.25">
      <c r="A37" s="300">
        <f>A36+1</f>
        <v>8</v>
      </c>
      <c r="B37" s="302" t="s">
        <v>0</v>
      </c>
      <c r="C37" s="40" t="s">
        <v>203</v>
      </c>
      <c r="D37" s="290" t="s">
        <v>160</v>
      </c>
      <c r="E37" s="327"/>
      <c r="F37" s="392" t="s">
        <v>213</v>
      </c>
      <c r="G37" s="292" t="s">
        <v>16</v>
      </c>
      <c r="H37" s="396">
        <v>10236000</v>
      </c>
      <c r="I37" s="292" t="s">
        <v>165</v>
      </c>
      <c r="J37" s="399">
        <v>1</v>
      </c>
      <c r="K37" s="292" t="s">
        <v>81</v>
      </c>
      <c r="L37" s="292" t="s">
        <v>74</v>
      </c>
      <c r="M37" s="372" t="s">
        <v>166</v>
      </c>
      <c r="N37" s="302"/>
      <c r="O37" s="402" t="s">
        <v>167</v>
      </c>
      <c r="P37" s="292" t="s">
        <v>103</v>
      </c>
      <c r="Q37" s="99"/>
    </row>
    <row r="38" spans="1:17" s="3" customFormat="1" ht="15" customHeight="1" x14ac:dyDescent="0.25">
      <c r="A38" s="355"/>
      <c r="B38" s="333"/>
      <c r="C38" s="40" t="s">
        <v>207</v>
      </c>
      <c r="D38" s="353"/>
      <c r="E38" s="341"/>
      <c r="F38" s="393"/>
      <c r="G38" s="342"/>
      <c r="H38" s="397"/>
      <c r="I38" s="342"/>
      <c r="J38" s="400"/>
      <c r="K38" s="342"/>
      <c r="L38" s="342"/>
      <c r="M38" s="405"/>
      <c r="N38" s="333"/>
      <c r="O38" s="403"/>
      <c r="P38" s="342"/>
      <c r="Q38" s="99"/>
    </row>
    <row r="39" spans="1:17" s="3" customFormat="1" ht="15" customHeight="1" x14ac:dyDescent="0.25">
      <c r="A39" s="355"/>
      <c r="B39" s="333"/>
      <c r="C39" s="40" t="s">
        <v>204</v>
      </c>
      <c r="D39" s="353"/>
      <c r="E39" s="341"/>
      <c r="F39" s="393"/>
      <c r="G39" s="342"/>
      <c r="H39" s="397"/>
      <c r="I39" s="342"/>
      <c r="J39" s="400"/>
      <c r="K39" s="342"/>
      <c r="L39" s="342"/>
      <c r="M39" s="405"/>
      <c r="N39" s="333"/>
      <c r="O39" s="403"/>
      <c r="P39" s="342"/>
      <c r="Q39" s="99"/>
    </row>
    <row r="40" spans="1:17" s="3" customFormat="1" ht="15" customHeight="1" x14ac:dyDescent="0.25">
      <c r="A40" s="355"/>
      <c r="B40" s="333"/>
      <c r="C40" s="40" t="s">
        <v>208</v>
      </c>
      <c r="D40" s="353"/>
      <c r="E40" s="341"/>
      <c r="F40" s="393"/>
      <c r="G40" s="342"/>
      <c r="H40" s="397"/>
      <c r="I40" s="342"/>
      <c r="J40" s="400"/>
      <c r="K40" s="342"/>
      <c r="L40" s="342"/>
      <c r="M40" s="405"/>
      <c r="N40" s="333"/>
      <c r="O40" s="403"/>
      <c r="P40" s="342"/>
      <c r="Q40" s="99"/>
    </row>
    <row r="41" spans="1:17" s="3" customFormat="1" ht="15" customHeight="1" x14ac:dyDescent="0.25">
      <c r="A41" s="355"/>
      <c r="B41" s="333"/>
      <c r="C41" s="40" t="s">
        <v>209</v>
      </c>
      <c r="D41" s="353"/>
      <c r="E41" s="341"/>
      <c r="F41" s="393"/>
      <c r="G41" s="342"/>
      <c r="H41" s="397"/>
      <c r="I41" s="342"/>
      <c r="J41" s="400"/>
      <c r="K41" s="342"/>
      <c r="L41" s="342"/>
      <c r="M41" s="405"/>
      <c r="N41" s="333"/>
      <c r="O41" s="403"/>
      <c r="P41" s="342"/>
      <c r="Q41" s="99"/>
    </row>
    <row r="42" spans="1:17" s="3" customFormat="1" ht="15" customHeight="1" x14ac:dyDescent="0.25">
      <c r="A42" s="355"/>
      <c r="B42" s="333"/>
      <c r="C42" s="40" t="s">
        <v>205</v>
      </c>
      <c r="D42" s="353"/>
      <c r="E42" s="341"/>
      <c r="F42" s="393"/>
      <c r="G42" s="342"/>
      <c r="H42" s="397"/>
      <c r="I42" s="342"/>
      <c r="J42" s="400"/>
      <c r="K42" s="342"/>
      <c r="L42" s="342"/>
      <c r="M42" s="405"/>
      <c r="N42" s="333"/>
      <c r="O42" s="403"/>
      <c r="P42" s="342"/>
      <c r="Q42" s="99"/>
    </row>
    <row r="43" spans="1:17" s="3" customFormat="1" ht="15" customHeight="1" x14ac:dyDescent="0.25">
      <c r="A43" s="355"/>
      <c r="B43" s="333"/>
      <c r="C43" s="40" t="s">
        <v>210</v>
      </c>
      <c r="D43" s="353"/>
      <c r="E43" s="341"/>
      <c r="F43" s="393"/>
      <c r="G43" s="342"/>
      <c r="H43" s="397"/>
      <c r="I43" s="342"/>
      <c r="J43" s="400"/>
      <c r="K43" s="342"/>
      <c r="L43" s="342"/>
      <c r="M43" s="405"/>
      <c r="N43" s="333"/>
      <c r="O43" s="403"/>
      <c r="P43" s="342"/>
      <c r="Q43" s="99"/>
    </row>
    <row r="44" spans="1:17" s="3" customFormat="1" ht="15" customHeight="1" x14ac:dyDescent="0.25">
      <c r="A44" s="301"/>
      <c r="B44" s="303"/>
      <c r="C44" s="85" t="s">
        <v>211</v>
      </c>
      <c r="D44" s="291"/>
      <c r="E44" s="328"/>
      <c r="F44" s="394"/>
      <c r="G44" s="293"/>
      <c r="H44" s="398"/>
      <c r="I44" s="293"/>
      <c r="J44" s="401"/>
      <c r="K44" s="293"/>
      <c r="L44" s="293"/>
      <c r="M44" s="406"/>
      <c r="N44" s="303"/>
      <c r="O44" s="404"/>
      <c r="P44" s="293"/>
      <c r="Q44" s="99"/>
    </row>
    <row r="45" spans="1:17" s="3" customFormat="1" ht="15" customHeight="1" x14ac:dyDescent="0.25">
      <c r="A45" s="300">
        <f>A37+1</f>
        <v>9</v>
      </c>
      <c r="B45" s="302" t="s">
        <v>0</v>
      </c>
      <c r="C45" s="40" t="s">
        <v>203</v>
      </c>
      <c r="D45" s="290" t="s">
        <v>2</v>
      </c>
      <c r="E45" s="327"/>
      <c r="F45" s="392" t="s">
        <v>213</v>
      </c>
      <c r="G45" s="292" t="s">
        <v>16</v>
      </c>
      <c r="H45" s="396">
        <v>10236000</v>
      </c>
      <c r="I45" s="292" t="s">
        <v>165</v>
      </c>
      <c r="J45" s="399">
        <v>1</v>
      </c>
      <c r="K45" s="292" t="s">
        <v>81</v>
      </c>
      <c r="L45" s="292" t="s">
        <v>74</v>
      </c>
      <c r="M45" s="372" t="s">
        <v>166</v>
      </c>
      <c r="N45" s="302"/>
      <c r="O45" s="402" t="s">
        <v>167</v>
      </c>
      <c r="P45" s="292" t="s">
        <v>103</v>
      </c>
      <c r="Q45" s="99"/>
    </row>
    <row r="46" spans="1:17" s="3" customFormat="1" ht="14.25" x14ac:dyDescent="0.25">
      <c r="A46" s="355"/>
      <c r="B46" s="333"/>
      <c r="C46" s="40" t="s">
        <v>207</v>
      </c>
      <c r="D46" s="353"/>
      <c r="E46" s="341"/>
      <c r="F46" s="393"/>
      <c r="G46" s="342"/>
      <c r="H46" s="397"/>
      <c r="I46" s="342"/>
      <c r="J46" s="400"/>
      <c r="K46" s="342"/>
      <c r="L46" s="342"/>
      <c r="M46" s="405"/>
      <c r="N46" s="333"/>
      <c r="O46" s="403"/>
      <c r="P46" s="342"/>
      <c r="Q46" s="99"/>
    </row>
    <row r="47" spans="1:17" s="3" customFormat="1" ht="14.25" x14ac:dyDescent="0.25">
      <c r="A47" s="355"/>
      <c r="B47" s="333"/>
      <c r="C47" s="40" t="s">
        <v>204</v>
      </c>
      <c r="D47" s="353"/>
      <c r="E47" s="341"/>
      <c r="F47" s="393"/>
      <c r="G47" s="342"/>
      <c r="H47" s="397"/>
      <c r="I47" s="342"/>
      <c r="J47" s="400"/>
      <c r="K47" s="342"/>
      <c r="L47" s="342"/>
      <c r="M47" s="405"/>
      <c r="N47" s="333"/>
      <c r="O47" s="403"/>
      <c r="P47" s="342"/>
      <c r="Q47" s="99"/>
    </row>
    <row r="48" spans="1:17" s="3" customFormat="1" ht="14.25" x14ac:dyDescent="0.25">
      <c r="A48" s="355"/>
      <c r="B48" s="333"/>
      <c r="C48" s="40" t="s">
        <v>208</v>
      </c>
      <c r="D48" s="353"/>
      <c r="E48" s="341"/>
      <c r="F48" s="393"/>
      <c r="G48" s="342"/>
      <c r="H48" s="397"/>
      <c r="I48" s="342"/>
      <c r="J48" s="400"/>
      <c r="K48" s="342"/>
      <c r="L48" s="342"/>
      <c r="M48" s="405"/>
      <c r="N48" s="333"/>
      <c r="O48" s="403"/>
      <c r="P48" s="342"/>
      <c r="Q48" s="99"/>
    </row>
    <row r="49" spans="1:17" s="3" customFormat="1" ht="14.25" x14ac:dyDescent="0.25">
      <c r="A49" s="355"/>
      <c r="B49" s="333"/>
      <c r="C49" s="40" t="s">
        <v>209</v>
      </c>
      <c r="D49" s="353"/>
      <c r="E49" s="341"/>
      <c r="F49" s="393"/>
      <c r="G49" s="342"/>
      <c r="H49" s="397"/>
      <c r="I49" s="342"/>
      <c r="J49" s="400"/>
      <c r="K49" s="342"/>
      <c r="L49" s="342"/>
      <c r="M49" s="405"/>
      <c r="N49" s="333"/>
      <c r="O49" s="403"/>
      <c r="P49" s="342"/>
      <c r="Q49" s="99"/>
    </row>
    <row r="50" spans="1:17" s="3" customFormat="1" ht="14.25" x14ac:dyDescent="0.25">
      <c r="A50" s="355"/>
      <c r="B50" s="333"/>
      <c r="C50" s="40" t="s">
        <v>205</v>
      </c>
      <c r="D50" s="353"/>
      <c r="E50" s="341"/>
      <c r="F50" s="393"/>
      <c r="G50" s="342"/>
      <c r="H50" s="397"/>
      <c r="I50" s="342"/>
      <c r="J50" s="400"/>
      <c r="K50" s="342"/>
      <c r="L50" s="342"/>
      <c r="M50" s="405"/>
      <c r="N50" s="333"/>
      <c r="O50" s="403"/>
      <c r="P50" s="342"/>
      <c r="Q50" s="99"/>
    </row>
    <row r="51" spans="1:17" s="3" customFormat="1" ht="14.25" x14ac:dyDescent="0.25">
      <c r="A51" s="355"/>
      <c r="B51" s="333"/>
      <c r="C51" s="40" t="s">
        <v>210</v>
      </c>
      <c r="D51" s="353"/>
      <c r="E51" s="341"/>
      <c r="F51" s="393"/>
      <c r="G51" s="342"/>
      <c r="H51" s="397"/>
      <c r="I51" s="342"/>
      <c r="J51" s="400"/>
      <c r="K51" s="342"/>
      <c r="L51" s="342"/>
      <c r="M51" s="405"/>
      <c r="N51" s="333"/>
      <c r="O51" s="403"/>
      <c r="P51" s="342"/>
      <c r="Q51" s="99"/>
    </row>
    <row r="52" spans="1:17" s="3" customFormat="1" ht="14.25" x14ac:dyDescent="0.25">
      <c r="A52" s="301"/>
      <c r="B52" s="303"/>
      <c r="C52" s="85" t="s">
        <v>211</v>
      </c>
      <c r="D52" s="291"/>
      <c r="E52" s="328"/>
      <c r="F52" s="394"/>
      <c r="G52" s="293"/>
      <c r="H52" s="398"/>
      <c r="I52" s="293"/>
      <c r="J52" s="401"/>
      <c r="K52" s="293"/>
      <c r="L52" s="293"/>
      <c r="M52" s="406"/>
      <c r="N52" s="303"/>
      <c r="O52" s="404"/>
      <c r="P52" s="293"/>
      <c r="Q52" s="99"/>
    </row>
    <row r="53" spans="1:17" s="39" customFormat="1" ht="39" customHeight="1" x14ac:dyDescent="0.25">
      <c r="A53" s="4">
        <f>A45+1</f>
        <v>10</v>
      </c>
      <c r="B53" s="76" t="s">
        <v>5</v>
      </c>
      <c r="C53" s="14" t="s">
        <v>211</v>
      </c>
      <c r="D53" s="19" t="s">
        <v>160</v>
      </c>
      <c r="E53" s="14" t="s">
        <v>231</v>
      </c>
      <c r="F53" s="15" t="s">
        <v>185</v>
      </c>
      <c r="G53" s="19" t="s">
        <v>230</v>
      </c>
      <c r="H53" s="56">
        <v>28355000</v>
      </c>
      <c r="I53" s="38"/>
      <c r="J53" s="38"/>
      <c r="K53" s="74" t="s">
        <v>169</v>
      </c>
      <c r="L53" s="14" t="s">
        <v>73</v>
      </c>
      <c r="M53" s="103" t="s">
        <v>378</v>
      </c>
      <c r="N53" s="37"/>
      <c r="O53" s="23">
        <v>45391</v>
      </c>
      <c r="P53" s="23"/>
      <c r="Q53" s="100"/>
    </row>
    <row r="54" spans="1:17" s="39" customFormat="1" ht="38.25" customHeight="1" x14ac:dyDescent="0.25">
      <c r="A54" s="300">
        <f>A53+1</f>
        <v>11</v>
      </c>
      <c r="B54" s="302" t="s">
        <v>5</v>
      </c>
      <c r="C54" s="40" t="s">
        <v>206</v>
      </c>
      <c r="D54" s="327" t="s">
        <v>214</v>
      </c>
      <c r="E54" s="327"/>
      <c r="F54" s="316" t="s">
        <v>187</v>
      </c>
      <c r="G54" s="327" t="s">
        <v>186</v>
      </c>
      <c r="H54" s="373">
        <v>293853685</v>
      </c>
      <c r="I54" s="322"/>
      <c r="J54" s="322"/>
      <c r="K54" s="327" t="s">
        <v>169</v>
      </c>
      <c r="L54" s="292" t="s">
        <v>73</v>
      </c>
      <c r="M54" s="294" t="s">
        <v>379</v>
      </c>
      <c r="N54" s="302"/>
      <c r="O54" s="350">
        <v>45392</v>
      </c>
      <c r="P54" s="322"/>
      <c r="Q54" s="99"/>
    </row>
    <row r="55" spans="1:17" s="39" customFormat="1" ht="38.25" customHeight="1" x14ac:dyDescent="0.25">
      <c r="A55" s="355"/>
      <c r="B55" s="333"/>
      <c r="C55" s="40" t="s">
        <v>207</v>
      </c>
      <c r="D55" s="341"/>
      <c r="E55" s="341"/>
      <c r="F55" s="354"/>
      <c r="G55" s="341"/>
      <c r="H55" s="395"/>
      <c r="I55" s="323"/>
      <c r="J55" s="323"/>
      <c r="K55" s="341"/>
      <c r="L55" s="342"/>
      <c r="M55" s="343"/>
      <c r="N55" s="333"/>
      <c r="O55" s="391"/>
      <c r="P55" s="323"/>
      <c r="Q55" s="99"/>
    </row>
    <row r="56" spans="1:17" s="39" customFormat="1" ht="38.25" customHeight="1" x14ac:dyDescent="0.25">
      <c r="A56" s="355"/>
      <c r="B56" s="333"/>
      <c r="C56" s="40" t="s">
        <v>204</v>
      </c>
      <c r="D56" s="341"/>
      <c r="E56" s="341"/>
      <c r="F56" s="354"/>
      <c r="G56" s="341"/>
      <c r="H56" s="395"/>
      <c r="I56" s="323"/>
      <c r="J56" s="323"/>
      <c r="K56" s="341"/>
      <c r="L56" s="342"/>
      <c r="M56" s="343"/>
      <c r="N56" s="333"/>
      <c r="O56" s="391"/>
      <c r="P56" s="323"/>
      <c r="Q56" s="99"/>
    </row>
    <row r="57" spans="1:17" s="39" customFormat="1" ht="38.25" customHeight="1" x14ac:dyDescent="0.25">
      <c r="A57" s="355"/>
      <c r="B57" s="333"/>
      <c r="C57" s="40" t="s">
        <v>208</v>
      </c>
      <c r="D57" s="341"/>
      <c r="E57" s="341"/>
      <c r="F57" s="354"/>
      <c r="G57" s="341"/>
      <c r="H57" s="395"/>
      <c r="I57" s="323"/>
      <c r="J57" s="323"/>
      <c r="K57" s="341"/>
      <c r="L57" s="342"/>
      <c r="M57" s="343"/>
      <c r="N57" s="333"/>
      <c r="O57" s="391"/>
      <c r="P57" s="323"/>
      <c r="Q57" s="99"/>
    </row>
    <row r="58" spans="1:17" s="39" customFormat="1" ht="38.25" customHeight="1" x14ac:dyDescent="0.25">
      <c r="A58" s="355"/>
      <c r="B58" s="333"/>
      <c r="C58" s="40" t="s">
        <v>209</v>
      </c>
      <c r="D58" s="341"/>
      <c r="E58" s="341"/>
      <c r="F58" s="354"/>
      <c r="G58" s="341"/>
      <c r="H58" s="395"/>
      <c r="I58" s="323"/>
      <c r="J58" s="323"/>
      <c r="K58" s="341"/>
      <c r="L58" s="342"/>
      <c r="M58" s="343"/>
      <c r="N58" s="333"/>
      <c r="O58" s="391"/>
      <c r="P58" s="323"/>
      <c r="Q58" s="99"/>
    </row>
    <row r="59" spans="1:17" s="39" customFormat="1" ht="38.25" customHeight="1" x14ac:dyDescent="0.25">
      <c r="A59" s="355"/>
      <c r="B59" s="333"/>
      <c r="C59" s="40" t="s">
        <v>205</v>
      </c>
      <c r="D59" s="341"/>
      <c r="E59" s="341"/>
      <c r="F59" s="354"/>
      <c r="G59" s="341"/>
      <c r="H59" s="395"/>
      <c r="I59" s="323"/>
      <c r="J59" s="323"/>
      <c r="K59" s="341"/>
      <c r="L59" s="342"/>
      <c r="M59" s="343"/>
      <c r="N59" s="333"/>
      <c r="O59" s="391"/>
      <c r="P59" s="323"/>
      <c r="Q59" s="99"/>
    </row>
    <row r="60" spans="1:17" s="3" customFormat="1" ht="38.25" customHeight="1" x14ac:dyDescent="0.25">
      <c r="A60" s="355"/>
      <c r="B60" s="333"/>
      <c r="C60" s="40" t="s">
        <v>210</v>
      </c>
      <c r="D60" s="341"/>
      <c r="E60" s="341"/>
      <c r="F60" s="354"/>
      <c r="G60" s="341"/>
      <c r="H60" s="395"/>
      <c r="I60" s="323"/>
      <c r="J60" s="323"/>
      <c r="K60" s="341"/>
      <c r="L60" s="342"/>
      <c r="M60" s="343"/>
      <c r="N60" s="333"/>
      <c r="O60" s="391"/>
      <c r="P60" s="323"/>
      <c r="Q60" s="99"/>
    </row>
    <row r="61" spans="1:17" s="3" customFormat="1" ht="38.25" customHeight="1" x14ac:dyDescent="0.25">
      <c r="A61" s="301"/>
      <c r="B61" s="303"/>
      <c r="C61" s="40" t="s">
        <v>211</v>
      </c>
      <c r="D61" s="328"/>
      <c r="E61" s="328"/>
      <c r="F61" s="317"/>
      <c r="G61" s="328"/>
      <c r="H61" s="374"/>
      <c r="I61" s="324"/>
      <c r="J61" s="324"/>
      <c r="K61" s="328"/>
      <c r="L61" s="293"/>
      <c r="M61" s="321"/>
      <c r="N61" s="303"/>
      <c r="O61" s="351"/>
      <c r="P61" s="324"/>
      <c r="Q61" s="99"/>
    </row>
    <row r="62" spans="1:17" s="3" customFormat="1" ht="38.25" customHeight="1" x14ac:dyDescent="0.25">
      <c r="A62" s="300">
        <f>A54+1</f>
        <v>12</v>
      </c>
      <c r="B62" s="302" t="s">
        <v>5</v>
      </c>
      <c r="C62" s="40" t="s">
        <v>203</v>
      </c>
      <c r="D62" s="327" t="s">
        <v>160</v>
      </c>
      <c r="E62" s="327"/>
      <c r="F62" s="316" t="s">
        <v>190</v>
      </c>
      <c r="G62" s="327" t="s">
        <v>236</v>
      </c>
      <c r="H62" s="318">
        <v>142755114</v>
      </c>
      <c r="I62" s="322"/>
      <c r="J62" s="322"/>
      <c r="K62" s="327" t="s">
        <v>79</v>
      </c>
      <c r="L62" s="292" t="s">
        <v>73</v>
      </c>
      <c r="M62" s="320" t="s">
        <v>380</v>
      </c>
      <c r="N62" s="302" t="s">
        <v>237</v>
      </c>
      <c r="O62" s="358">
        <v>45406</v>
      </c>
      <c r="P62" s="322"/>
      <c r="Q62" s="99"/>
    </row>
    <row r="63" spans="1:17" s="3" customFormat="1" ht="36.75" customHeight="1" x14ac:dyDescent="0.25">
      <c r="A63" s="355"/>
      <c r="B63" s="333"/>
      <c r="C63" s="40" t="s">
        <v>207</v>
      </c>
      <c r="D63" s="341"/>
      <c r="E63" s="341"/>
      <c r="F63" s="354"/>
      <c r="G63" s="341"/>
      <c r="H63" s="357"/>
      <c r="I63" s="323"/>
      <c r="J63" s="323"/>
      <c r="K63" s="341"/>
      <c r="L63" s="342"/>
      <c r="M63" s="343"/>
      <c r="N63" s="333"/>
      <c r="O63" s="359"/>
      <c r="P63" s="323"/>
      <c r="Q63" s="99"/>
    </row>
    <row r="64" spans="1:17" s="3" customFormat="1" ht="36.75" customHeight="1" x14ac:dyDescent="0.25">
      <c r="A64" s="355"/>
      <c r="B64" s="333"/>
      <c r="C64" s="40" t="s">
        <v>204</v>
      </c>
      <c r="D64" s="341"/>
      <c r="E64" s="341"/>
      <c r="F64" s="354"/>
      <c r="G64" s="341"/>
      <c r="H64" s="357"/>
      <c r="I64" s="323"/>
      <c r="J64" s="323"/>
      <c r="K64" s="341"/>
      <c r="L64" s="342"/>
      <c r="M64" s="343"/>
      <c r="N64" s="333"/>
      <c r="O64" s="359"/>
      <c r="P64" s="323"/>
      <c r="Q64" s="99"/>
    </row>
    <row r="65" spans="1:17" s="3" customFormat="1" ht="36.75" customHeight="1" x14ac:dyDescent="0.25">
      <c r="A65" s="355"/>
      <c r="B65" s="333"/>
      <c r="C65" s="40" t="s">
        <v>208</v>
      </c>
      <c r="D65" s="341"/>
      <c r="E65" s="341"/>
      <c r="F65" s="354"/>
      <c r="G65" s="341"/>
      <c r="H65" s="357"/>
      <c r="I65" s="323"/>
      <c r="J65" s="323"/>
      <c r="K65" s="341"/>
      <c r="L65" s="342"/>
      <c r="M65" s="343"/>
      <c r="N65" s="333"/>
      <c r="O65" s="359"/>
      <c r="P65" s="323"/>
      <c r="Q65" s="99"/>
    </row>
    <row r="66" spans="1:17" s="3" customFormat="1" ht="36.75" customHeight="1" x14ac:dyDescent="0.25">
      <c r="A66" s="355"/>
      <c r="B66" s="333"/>
      <c r="C66" s="40" t="s">
        <v>209</v>
      </c>
      <c r="D66" s="341"/>
      <c r="E66" s="341"/>
      <c r="F66" s="354"/>
      <c r="G66" s="341"/>
      <c r="H66" s="357"/>
      <c r="I66" s="323"/>
      <c r="J66" s="323"/>
      <c r="K66" s="341"/>
      <c r="L66" s="342"/>
      <c r="M66" s="343"/>
      <c r="N66" s="333"/>
      <c r="O66" s="359"/>
      <c r="P66" s="323"/>
      <c r="Q66" s="99"/>
    </row>
    <row r="67" spans="1:17" s="3" customFormat="1" ht="36.75" customHeight="1" x14ac:dyDescent="0.25">
      <c r="A67" s="355"/>
      <c r="B67" s="333"/>
      <c r="C67" s="40" t="s">
        <v>205</v>
      </c>
      <c r="D67" s="341"/>
      <c r="E67" s="341"/>
      <c r="F67" s="354"/>
      <c r="G67" s="341"/>
      <c r="H67" s="357"/>
      <c r="I67" s="323"/>
      <c r="J67" s="323"/>
      <c r="K67" s="341"/>
      <c r="L67" s="342"/>
      <c r="M67" s="343"/>
      <c r="N67" s="333"/>
      <c r="O67" s="359"/>
      <c r="P67" s="323"/>
      <c r="Q67" s="99"/>
    </row>
    <row r="68" spans="1:17" s="3" customFormat="1" ht="36.75" customHeight="1" x14ac:dyDescent="0.25">
      <c r="A68" s="355"/>
      <c r="B68" s="333"/>
      <c r="C68" s="40" t="s">
        <v>210</v>
      </c>
      <c r="D68" s="341"/>
      <c r="E68" s="341"/>
      <c r="F68" s="354"/>
      <c r="G68" s="341"/>
      <c r="H68" s="357"/>
      <c r="I68" s="323"/>
      <c r="J68" s="323"/>
      <c r="K68" s="341"/>
      <c r="L68" s="342"/>
      <c r="M68" s="343"/>
      <c r="N68" s="333"/>
      <c r="O68" s="359"/>
      <c r="P68" s="323"/>
      <c r="Q68" s="99"/>
    </row>
    <row r="69" spans="1:17" s="3" customFormat="1" ht="36.75" customHeight="1" x14ac:dyDescent="0.25">
      <c r="A69" s="301"/>
      <c r="B69" s="303"/>
      <c r="C69" s="40" t="s">
        <v>211</v>
      </c>
      <c r="D69" s="328"/>
      <c r="E69" s="328"/>
      <c r="F69" s="317"/>
      <c r="G69" s="328"/>
      <c r="H69" s="319"/>
      <c r="I69" s="324"/>
      <c r="J69" s="324"/>
      <c r="K69" s="328"/>
      <c r="L69" s="293"/>
      <c r="M69" s="321"/>
      <c r="N69" s="303"/>
      <c r="O69" s="409"/>
      <c r="P69" s="324"/>
      <c r="Q69" s="99"/>
    </row>
    <row r="70" spans="1:17" s="3" customFormat="1" ht="38.25" customHeight="1" x14ac:dyDescent="0.25">
      <c r="A70" s="300">
        <f>A62+1</f>
        <v>13</v>
      </c>
      <c r="B70" s="302" t="s">
        <v>5</v>
      </c>
      <c r="C70" s="40" t="s">
        <v>203</v>
      </c>
      <c r="D70" s="327" t="s">
        <v>2</v>
      </c>
      <c r="E70" s="327"/>
      <c r="F70" s="316" t="s">
        <v>190</v>
      </c>
      <c r="G70" s="327" t="s">
        <v>236</v>
      </c>
      <c r="H70" s="318">
        <v>142755114</v>
      </c>
      <c r="I70" s="322"/>
      <c r="J70" s="322"/>
      <c r="K70" s="327" t="s">
        <v>79</v>
      </c>
      <c r="L70" s="292" t="s">
        <v>73</v>
      </c>
      <c r="M70" s="320" t="s">
        <v>380</v>
      </c>
      <c r="N70" s="302" t="s">
        <v>237</v>
      </c>
      <c r="O70" s="358">
        <v>45406</v>
      </c>
      <c r="P70" s="322"/>
      <c r="Q70" s="99"/>
    </row>
    <row r="71" spans="1:17" s="3" customFormat="1" ht="36.75" customHeight="1" x14ac:dyDescent="0.25">
      <c r="A71" s="355"/>
      <c r="B71" s="333"/>
      <c r="C71" s="40" t="s">
        <v>207</v>
      </c>
      <c r="D71" s="341"/>
      <c r="E71" s="341"/>
      <c r="F71" s="354"/>
      <c r="G71" s="341"/>
      <c r="H71" s="357"/>
      <c r="I71" s="323"/>
      <c r="J71" s="323"/>
      <c r="K71" s="341"/>
      <c r="L71" s="342"/>
      <c r="M71" s="343"/>
      <c r="N71" s="333"/>
      <c r="O71" s="359"/>
      <c r="P71" s="323"/>
      <c r="Q71" s="99"/>
    </row>
    <row r="72" spans="1:17" s="3" customFormat="1" ht="36.75" customHeight="1" x14ac:dyDescent="0.25">
      <c r="A72" s="355"/>
      <c r="B72" s="333"/>
      <c r="C72" s="40" t="s">
        <v>204</v>
      </c>
      <c r="D72" s="341"/>
      <c r="E72" s="341"/>
      <c r="F72" s="354"/>
      <c r="G72" s="341"/>
      <c r="H72" s="357"/>
      <c r="I72" s="323"/>
      <c r="J72" s="323"/>
      <c r="K72" s="341"/>
      <c r="L72" s="342"/>
      <c r="M72" s="343"/>
      <c r="N72" s="333"/>
      <c r="O72" s="359"/>
      <c r="P72" s="323"/>
      <c r="Q72" s="99"/>
    </row>
    <row r="73" spans="1:17" s="3" customFormat="1" ht="36.75" customHeight="1" x14ac:dyDescent="0.25">
      <c r="A73" s="355"/>
      <c r="B73" s="333"/>
      <c r="C73" s="40" t="s">
        <v>208</v>
      </c>
      <c r="D73" s="341"/>
      <c r="E73" s="341"/>
      <c r="F73" s="354"/>
      <c r="G73" s="341"/>
      <c r="H73" s="357"/>
      <c r="I73" s="323"/>
      <c r="J73" s="323"/>
      <c r="K73" s="341"/>
      <c r="L73" s="342"/>
      <c r="M73" s="343"/>
      <c r="N73" s="333"/>
      <c r="O73" s="359"/>
      <c r="P73" s="323"/>
      <c r="Q73" s="99"/>
    </row>
    <row r="74" spans="1:17" s="3" customFormat="1" ht="36.75" customHeight="1" x14ac:dyDescent="0.25">
      <c r="A74" s="355"/>
      <c r="B74" s="333"/>
      <c r="C74" s="40" t="s">
        <v>209</v>
      </c>
      <c r="D74" s="341"/>
      <c r="E74" s="341"/>
      <c r="F74" s="354"/>
      <c r="G74" s="341"/>
      <c r="H74" s="357"/>
      <c r="I74" s="323"/>
      <c r="J74" s="323"/>
      <c r="K74" s="341"/>
      <c r="L74" s="342"/>
      <c r="M74" s="343"/>
      <c r="N74" s="333"/>
      <c r="O74" s="359"/>
      <c r="P74" s="323"/>
      <c r="Q74" s="99"/>
    </row>
    <row r="75" spans="1:17" s="3" customFormat="1" ht="36.75" customHeight="1" x14ac:dyDescent="0.25">
      <c r="A75" s="355"/>
      <c r="B75" s="333"/>
      <c r="C75" s="40" t="s">
        <v>205</v>
      </c>
      <c r="D75" s="341"/>
      <c r="E75" s="341"/>
      <c r="F75" s="354"/>
      <c r="G75" s="341"/>
      <c r="H75" s="357"/>
      <c r="I75" s="323"/>
      <c r="J75" s="323"/>
      <c r="K75" s="341"/>
      <c r="L75" s="342"/>
      <c r="M75" s="343"/>
      <c r="N75" s="333"/>
      <c r="O75" s="359"/>
      <c r="P75" s="323"/>
      <c r="Q75" s="99"/>
    </row>
    <row r="76" spans="1:17" s="3" customFormat="1" ht="36.75" customHeight="1" x14ac:dyDescent="0.25">
      <c r="A76" s="355"/>
      <c r="B76" s="333"/>
      <c r="C76" s="40" t="s">
        <v>210</v>
      </c>
      <c r="D76" s="341"/>
      <c r="E76" s="341"/>
      <c r="F76" s="354"/>
      <c r="G76" s="341"/>
      <c r="H76" s="357"/>
      <c r="I76" s="323"/>
      <c r="J76" s="323"/>
      <c r="K76" s="341"/>
      <c r="L76" s="342"/>
      <c r="M76" s="343"/>
      <c r="N76" s="333"/>
      <c r="O76" s="359"/>
      <c r="P76" s="323"/>
      <c r="Q76" s="99"/>
    </row>
    <row r="77" spans="1:17" s="3" customFormat="1" ht="36.75" customHeight="1" x14ac:dyDescent="0.25">
      <c r="A77" s="301"/>
      <c r="B77" s="303"/>
      <c r="C77" s="40" t="s">
        <v>211</v>
      </c>
      <c r="D77" s="328"/>
      <c r="E77" s="328"/>
      <c r="F77" s="317"/>
      <c r="G77" s="328"/>
      <c r="H77" s="319"/>
      <c r="I77" s="324"/>
      <c r="J77" s="324"/>
      <c r="K77" s="328"/>
      <c r="L77" s="293"/>
      <c r="M77" s="321"/>
      <c r="N77" s="303"/>
      <c r="O77" s="409"/>
      <c r="P77" s="324"/>
      <c r="Q77" s="99"/>
    </row>
    <row r="78" spans="1:17" s="39" customFormat="1" ht="30" customHeight="1" x14ac:dyDescent="0.25">
      <c r="A78" s="300">
        <f>A70+1</f>
        <v>14</v>
      </c>
      <c r="B78" s="302" t="s">
        <v>5</v>
      </c>
      <c r="C78" s="14" t="s">
        <v>204</v>
      </c>
      <c r="D78" s="19" t="s">
        <v>254</v>
      </c>
      <c r="E78" s="14" t="s">
        <v>246</v>
      </c>
      <c r="F78" s="15" t="s">
        <v>258</v>
      </c>
      <c r="G78" s="290" t="s">
        <v>250</v>
      </c>
      <c r="H78" s="373">
        <f>14972320.72+1761449.5</f>
        <v>16733770.220000001</v>
      </c>
      <c r="I78" s="375"/>
      <c r="J78" s="375"/>
      <c r="K78" s="290" t="s">
        <v>169</v>
      </c>
      <c r="L78" s="292" t="s">
        <v>73</v>
      </c>
      <c r="M78" s="377" t="s">
        <v>381</v>
      </c>
      <c r="N78" s="379"/>
      <c r="O78" s="350">
        <v>45429</v>
      </c>
      <c r="P78" s="350"/>
      <c r="Q78" s="100"/>
    </row>
    <row r="79" spans="1:17" s="39" customFormat="1" ht="24.75" customHeight="1" x14ac:dyDescent="0.25">
      <c r="A79" s="301"/>
      <c r="B79" s="303"/>
      <c r="C79" s="14" t="s">
        <v>209</v>
      </c>
      <c r="D79" s="73" t="s">
        <v>255</v>
      </c>
      <c r="E79" s="78" t="s">
        <v>256</v>
      </c>
      <c r="F79" s="88" t="s">
        <v>257</v>
      </c>
      <c r="G79" s="291"/>
      <c r="H79" s="374"/>
      <c r="I79" s="376"/>
      <c r="J79" s="376"/>
      <c r="K79" s="291"/>
      <c r="L79" s="293"/>
      <c r="M79" s="378"/>
      <c r="N79" s="380"/>
      <c r="O79" s="351"/>
      <c r="P79" s="351"/>
      <c r="Q79" s="100"/>
    </row>
    <row r="80" spans="1:17" s="3" customFormat="1" ht="29.25" customHeight="1" x14ac:dyDescent="0.25">
      <c r="A80" s="300">
        <f>A78+1</f>
        <v>15</v>
      </c>
      <c r="B80" s="292" t="s">
        <v>3</v>
      </c>
      <c r="C80" s="40" t="s">
        <v>207</v>
      </c>
      <c r="D80" s="381" t="s">
        <v>253</v>
      </c>
      <c r="E80" s="381" t="s">
        <v>196</v>
      </c>
      <c r="F80" s="384" t="s">
        <v>244</v>
      </c>
      <c r="G80" s="387" t="s">
        <v>197</v>
      </c>
      <c r="H80" s="413">
        <f>63500000+11205882</f>
        <v>74705882</v>
      </c>
      <c r="I80" s="322"/>
      <c r="J80" s="322"/>
      <c r="K80" s="387" t="s">
        <v>234</v>
      </c>
      <c r="L80" s="292" t="s">
        <v>73</v>
      </c>
      <c r="M80" s="320" t="s">
        <v>382</v>
      </c>
      <c r="N80" s="302" t="s">
        <v>245</v>
      </c>
      <c r="O80" s="338">
        <v>45434</v>
      </c>
      <c r="P80" s="322"/>
      <c r="Q80" s="99"/>
    </row>
    <row r="81" spans="1:17" s="3" customFormat="1" ht="36.75" customHeight="1" x14ac:dyDescent="0.25">
      <c r="A81" s="355"/>
      <c r="B81" s="342"/>
      <c r="C81" s="40" t="s">
        <v>204</v>
      </c>
      <c r="D81" s="382"/>
      <c r="E81" s="382"/>
      <c r="F81" s="385"/>
      <c r="G81" s="388"/>
      <c r="H81" s="414"/>
      <c r="I81" s="323"/>
      <c r="J81" s="323"/>
      <c r="K81" s="388"/>
      <c r="L81" s="342"/>
      <c r="M81" s="343"/>
      <c r="N81" s="333"/>
      <c r="O81" s="349"/>
      <c r="P81" s="323"/>
      <c r="Q81" s="99"/>
    </row>
    <row r="82" spans="1:17" s="3" customFormat="1" ht="36.75" customHeight="1" x14ac:dyDescent="0.25">
      <c r="A82" s="355"/>
      <c r="B82" s="342"/>
      <c r="C82" s="40" t="s">
        <v>208</v>
      </c>
      <c r="D82" s="382"/>
      <c r="E82" s="382"/>
      <c r="F82" s="385"/>
      <c r="G82" s="388"/>
      <c r="H82" s="414"/>
      <c r="I82" s="323"/>
      <c r="J82" s="323"/>
      <c r="K82" s="388"/>
      <c r="L82" s="342"/>
      <c r="M82" s="343"/>
      <c r="N82" s="333"/>
      <c r="O82" s="349"/>
      <c r="P82" s="323"/>
      <c r="Q82" s="99"/>
    </row>
    <row r="83" spans="1:17" s="3" customFormat="1" ht="36.75" customHeight="1" x14ac:dyDescent="0.25">
      <c r="A83" s="355"/>
      <c r="B83" s="342"/>
      <c r="C83" s="40" t="s">
        <v>209</v>
      </c>
      <c r="D83" s="382"/>
      <c r="E83" s="382"/>
      <c r="F83" s="385"/>
      <c r="G83" s="388"/>
      <c r="H83" s="414"/>
      <c r="I83" s="323"/>
      <c r="J83" s="323"/>
      <c r="K83" s="388"/>
      <c r="L83" s="342"/>
      <c r="M83" s="343"/>
      <c r="N83" s="333"/>
      <c r="O83" s="349"/>
      <c r="P83" s="323"/>
      <c r="Q83" s="99"/>
    </row>
    <row r="84" spans="1:17" s="3" customFormat="1" ht="36.75" customHeight="1" x14ac:dyDescent="0.25">
      <c r="A84" s="355"/>
      <c r="B84" s="342"/>
      <c r="C84" s="40" t="s">
        <v>205</v>
      </c>
      <c r="D84" s="382"/>
      <c r="E84" s="382"/>
      <c r="F84" s="385"/>
      <c r="G84" s="388"/>
      <c r="H84" s="414"/>
      <c r="I84" s="323"/>
      <c r="J84" s="323"/>
      <c r="K84" s="388"/>
      <c r="L84" s="342"/>
      <c r="M84" s="343"/>
      <c r="N84" s="333"/>
      <c r="O84" s="349"/>
      <c r="P84" s="323"/>
      <c r="Q84" s="99"/>
    </row>
    <row r="85" spans="1:17" s="3" customFormat="1" ht="36.75" customHeight="1" x14ac:dyDescent="0.25">
      <c r="A85" s="355"/>
      <c r="B85" s="342"/>
      <c r="C85" s="40" t="s">
        <v>210</v>
      </c>
      <c r="D85" s="382"/>
      <c r="E85" s="382"/>
      <c r="F85" s="385"/>
      <c r="G85" s="388"/>
      <c r="H85" s="414"/>
      <c r="I85" s="323"/>
      <c r="J85" s="323"/>
      <c r="K85" s="388"/>
      <c r="L85" s="342"/>
      <c r="M85" s="343"/>
      <c r="N85" s="333"/>
      <c r="O85" s="349"/>
      <c r="P85" s="323"/>
      <c r="Q85" s="99"/>
    </row>
    <row r="86" spans="1:17" s="3" customFormat="1" ht="36.75" customHeight="1" x14ac:dyDescent="0.25">
      <c r="A86" s="301"/>
      <c r="B86" s="293"/>
      <c r="C86" s="40" t="s">
        <v>211</v>
      </c>
      <c r="D86" s="383"/>
      <c r="E86" s="383"/>
      <c r="F86" s="386"/>
      <c r="G86" s="389"/>
      <c r="H86" s="415"/>
      <c r="I86" s="324"/>
      <c r="J86" s="324"/>
      <c r="K86" s="389"/>
      <c r="L86" s="293"/>
      <c r="M86" s="321"/>
      <c r="N86" s="303"/>
      <c r="O86" s="339"/>
      <c r="P86" s="324"/>
      <c r="Q86" s="99"/>
    </row>
    <row r="87" spans="1:17" s="3" customFormat="1" ht="14.25" x14ac:dyDescent="0.25">
      <c r="A87" s="300">
        <f>A80+1</f>
        <v>16</v>
      </c>
      <c r="B87" s="302"/>
      <c r="C87" s="45" t="s">
        <v>210</v>
      </c>
      <c r="D87" s="416" t="s">
        <v>163</v>
      </c>
      <c r="E87" s="327"/>
      <c r="F87" s="316" t="s">
        <v>303</v>
      </c>
      <c r="G87" s="292" t="s">
        <v>304</v>
      </c>
      <c r="H87" s="308">
        <f>50460000+8904706</f>
        <v>59364706</v>
      </c>
      <c r="I87" s="322"/>
      <c r="J87" s="322"/>
      <c r="K87" s="327" t="s">
        <v>80</v>
      </c>
      <c r="L87" s="292" t="s">
        <v>73</v>
      </c>
      <c r="M87" s="294" t="s">
        <v>296</v>
      </c>
      <c r="N87" s="302" t="s">
        <v>301</v>
      </c>
      <c r="O87" s="338">
        <v>45471</v>
      </c>
      <c r="P87" s="325"/>
      <c r="Q87" s="99"/>
    </row>
    <row r="88" spans="1:17" s="3" customFormat="1" ht="15" customHeight="1" x14ac:dyDescent="0.25">
      <c r="A88" s="355"/>
      <c r="B88" s="333"/>
      <c r="C88" s="14" t="s">
        <v>211</v>
      </c>
      <c r="D88" s="417"/>
      <c r="E88" s="341"/>
      <c r="F88" s="354"/>
      <c r="G88" s="342"/>
      <c r="H88" s="329"/>
      <c r="I88" s="323"/>
      <c r="J88" s="323"/>
      <c r="K88" s="341"/>
      <c r="L88" s="342"/>
      <c r="M88" s="408"/>
      <c r="N88" s="333"/>
      <c r="O88" s="349"/>
      <c r="P88" s="407"/>
      <c r="Q88" s="99"/>
    </row>
    <row r="89" spans="1:17" s="3" customFormat="1" ht="15" customHeight="1" x14ac:dyDescent="0.25">
      <c r="A89" s="355"/>
      <c r="B89" s="333"/>
      <c r="C89" s="14" t="s">
        <v>205</v>
      </c>
      <c r="D89" s="417"/>
      <c r="E89" s="341"/>
      <c r="F89" s="354"/>
      <c r="G89" s="342"/>
      <c r="H89" s="329"/>
      <c r="I89" s="323"/>
      <c r="J89" s="323"/>
      <c r="K89" s="341"/>
      <c r="L89" s="342"/>
      <c r="M89" s="408"/>
      <c r="N89" s="333"/>
      <c r="O89" s="349"/>
      <c r="P89" s="407"/>
      <c r="Q89" s="99"/>
    </row>
    <row r="90" spans="1:17" s="3" customFormat="1" ht="15" customHeight="1" x14ac:dyDescent="0.25">
      <c r="A90" s="355"/>
      <c r="B90" s="333"/>
      <c r="C90" s="14" t="s">
        <v>207</v>
      </c>
      <c r="D90" s="417"/>
      <c r="E90" s="341"/>
      <c r="F90" s="354"/>
      <c r="G90" s="342"/>
      <c r="H90" s="329"/>
      <c r="I90" s="323"/>
      <c r="J90" s="323"/>
      <c r="K90" s="341"/>
      <c r="L90" s="342"/>
      <c r="M90" s="408"/>
      <c r="N90" s="333"/>
      <c r="O90" s="349"/>
      <c r="P90" s="407"/>
      <c r="Q90" s="99"/>
    </row>
    <row r="91" spans="1:17" s="3" customFormat="1" ht="15" customHeight="1" x14ac:dyDescent="0.25">
      <c r="A91" s="355"/>
      <c r="B91" s="333"/>
      <c r="C91" s="14" t="s">
        <v>208</v>
      </c>
      <c r="D91" s="417"/>
      <c r="E91" s="341"/>
      <c r="F91" s="354"/>
      <c r="G91" s="342"/>
      <c r="H91" s="329"/>
      <c r="I91" s="323"/>
      <c r="J91" s="323"/>
      <c r="K91" s="341"/>
      <c r="L91" s="342"/>
      <c r="M91" s="408"/>
      <c r="N91" s="333"/>
      <c r="O91" s="349"/>
      <c r="P91" s="407"/>
      <c r="Q91" s="99"/>
    </row>
    <row r="92" spans="1:17" s="3" customFormat="1" ht="15" customHeight="1" x14ac:dyDescent="0.25">
      <c r="A92" s="355"/>
      <c r="B92" s="333"/>
      <c r="C92" s="14" t="s">
        <v>209</v>
      </c>
      <c r="D92" s="417"/>
      <c r="E92" s="341"/>
      <c r="F92" s="354"/>
      <c r="G92" s="342"/>
      <c r="H92" s="329"/>
      <c r="I92" s="323"/>
      <c r="J92" s="323"/>
      <c r="K92" s="341"/>
      <c r="L92" s="342"/>
      <c r="M92" s="408"/>
      <c r="N92" s="333"/>
      <c r="O92" s="349"/>
      <c r="P92" s="407"/>
      <c r="Q92" s="99"/>
    </row>
    <row r="93" spans="1:17" s="3" customFormat="1" ht="15" customHeight="1" x14ac:dyDescent="0.25">
      <c r="A93" s="301"/>
      <c r="B93" s="303"/>
      <c r="C93" s="14" t="s">
        <v>204</v>
      </c>
      <c r="D93" s="418"/>
      <c r="E93" s="328"/>
      <c r="F93" s="317"/>
      <c r="G93" s="293"/>
      <c r="H93" s="309"/>
      <c r="I93" s="324"/>
      <c r="J93" s="324"/>
      <c r="K93" s="328"/>
      <c r="L93" s="293"/>
      <c r="M93" s="295"/>
      <c r="N93" s="303"/>
      <c r="O93" s="339"/>
      <c r="P93" s="326"/>
      <c r="Q93" s="99"/>
    </row>
    <row r="94" spans="1:17" s="3" customFormat="1" ht="14.25" x14ac:dyDescent="0.25">
      <c r="A94" s="300">
        <f>A87+1</f>
        <v>17</v>
      </c>
      <c r="B94" s="333"/>
      <c r="C94" s="81" t="s">
        <v>210</v>
      </c>
      <c r="D94" s="417" t="s">
        <v>2</v>
      </c>
      <c r="E94" s="292"/>
      <c r="F94" s="316" t="s">
        <v>303</v>
      </c>
      <c r="G94" s="292" t="s">
        <v>304</v>
      </c>
      <c r="H94" s="308">
        <f>50460000+8904706</f>
        <v>59364706</v>
      </c>
      <c r="I94" s="290"/>
      <c r="J94" s="290"/>
      <c r="K94" s="290" t="s">
        <v>80</v>
      </c>
      <c r="L94" s="292" t="s">
        <v>73</v>
      </c>
      <c r="M94" s="294" t="s">
        <v>296</v>
      </c>
      <c r="N94" s="302" t="s">
        <v>301</v>
      </c>
      <c r="O94" s="338">
        <v>45471</v>
      </c>
      <c r="P94" s="350"/>
      <c r="Q94" s="99"/>
    </row>
    <row r="95" spans="1:17" s="3" customFormat="1" ht="12.75" x14ac:dyDescent="0.25">
      <c r="A95" s="355"/>
      <c r="B95" s="333"/>
      <c r="C95" s="14" t="s">
        <v>211</v>
      </c>
      <c r="D95" s="417"/>
      <c r="E95" s="342"/>
      <c r="F95" s="354"/>
      <c r="G95" s="342"/>
      <c r="H95" s="329"/>
      <c r="I95" s="353"/>
      <c r="J95" s="353"/>
      <c r="K95" s="353"/>
      <c r="L95" s="342"/>
      <c r="M95" s="408"/>
      <c r="N95" s="333"/>
      <c r="O95" s="349"/>
      <c r="P95" s="391"/>
      <c r="Q95" s="99"/>
    </row>
    <row r="96" spans="1:17" s="3" customFormat="1" ht="12.75" x14ac:dyDescent="0.25">
      <c r="A96" s="355"/>
      <c r="B96" s="333"/>
      <c r="C96" s="14" t="s">
        <v>205</v>
      </c>
      <c r="D96" s="417"/>
      <c r="E96" s="342"/>
      <c r="F96" s="354"/>
      <c r="G96" s="342"/>
      <c r="H96" s="329"/>
      <c r="I96" s="353"/>
      <c r="J96" s="353"/>
      <c r="K96" s="353"/>
      <c r="L96" s="342"/>
      <c r="M96" s="408"/>
      <c r="N96" s="333"/>
      <c r="O96" s="349"/>
      <c r="P96" s="391"/>
      <c r="Q96" s="99"/>
    </row>
    <row r="97" spans="1:17" s="3" customFormat="1" ht="12.75" x14ac:dyDescent="0.25">
      <c r="A97" s="355"/>
      <c r="B97" s="333"/>
      <c r="C97" s="14" t="s">
        <v>207</v>
      </c>
      <c r="D97" s="417"/>
      <c r="E97" s="342"/>
      <c r="F97" s="354"/>
      <c r="G97" s="342"/>
      <c r="H97" s="329"/>
      <c r="I97" s="353"/>
      <c r="J97" s="353"/>
      <c r="K97" s="353"/>
      <c r="L97" s="342"/>
      <c r="M97" s="408"/>
      <c r="N97" s="333"/>
      <c r="O97" s="349"/>
      <c r="P97" s="391"/>
      <c r="Q97" s="99"/>
    </row>
    <row r="98" spans="1:17" s="3" customFormat="1" ht="12.75" x14ac:dyDescent="0.25">
      <c r="A98" s="355"/>
      <c r="B98" s="333"/>
      <c r="C98" s="14" t="s">
        <v>208</v>
      </c>
      <c r="D98" s="417"/>
      <c r="E98" s="342"/>
      <c r="F98" s="354"/>
      <c r="G98" s="342"/>
      <c r="H98" s="329"/>
      <c r="I98" s="353"/>
      <c r="J98" s="353"/>
      <c r="K98" s="353"/>
      <c r="L98" s="342"/>
      <c r="M98" s="408"/>
      <c r="N98" s="333"/>
      <c r="O98" s="349"/>
      <c r="P98" s="391"/>
      <c r="Q98" s="99"/>
    </row>
    <row r="99" spans="1:17" s="3" customFormat="1" ht="12.75" x14ac:dyDescent="0.25">
      <c r="A99" s="355"/>
      <c r="B99" s="333"/>
      <c r="C99" s="14" t="s">
        <v>209</v>
      </c>
      <c r="D99" s="417"/>
      <c r="E99" s="342"/>
      <c r="F99" s="354"/>
      <c r="G99" s="342"/>
      <c r="H99" s="329"/>
      <c r="I99" s="353"/>
      <c r="J99" s="353"/>
      <c r="K99" s="353"/>
      <c r="L99" s="342"/>
      <c r="M99" s="408"/>
      <c r="N99" s="333"/>
      <c r="O99" s="349"/>
      <c r="P99" s="391"/>
      <c r="Q99" s="99"/>
    </row>
    <row r="100" spans="1:17" s="3" customFormat="1" ht="12.75" x14ac:dyDescent="0.25">
      <c r="A100" s="301"/>
      <c r="B100" s="303"/>
      <c r="C100" s="14" t="s">
        <v>204</v>
      </c>
      <c r="D100" s="418"/>
      <c r="E100" s="293"/>
      <c r="F100" s="317"/>
      <c r="G100" s="293"/>
      <c r="H100" s="309"/>
      <c r="I100" s="291"/>
      <c r="J100" s="291"/>
      <c r="K100" s="291"/>
      <c r="L100" s="293"/>
      <c r="M100" s="295"/>
      <c r="N100" s="303"/>
      <c r="O100" s="339"/>
      <c r="P100" s="351"/>
      <c r="Q100" s="99"/>
    </row>
    <row r="101" spans="1:17" s="3" customFormat="1" ht="14.25" customHeight="1" x14ac:dyDescent="0.25">
      <c r="A101" s="300">
        <f>A94+1</f>
        <v>18</v>
      </c>
      <c r="B101" s="302" t="s">
        <v>3</v>
      </c>
      <c r="C101" s="40" t="s">
        <v>207</v>
      </c>
      <c r="D101" s="290" t="s">
        <v>160</v>
      </c>
      <c r="E101" s="327"/>
      <c r="F101" s="316" t="s">
        <v>366</v>
      </c>
      <c r="G101" s="292" t="s">
        <v>367</v>
      </c>
      <c r="H101" s="308">
        <v>9450321</v>
      </c>
      <c r="I101" s="308" t="s">
        <v>368</v>
      </c>
      <c r="J101" s="308"/>
      <c r="K101" s="302" t="s">
        <v>4</v>
      </c>
      <c r="L101" s="302" t="s">
        <v>73</v>
      </c>
      <c r="M101" s="372" t="s">
        <v>365</v>
      </c>
      <c r="N101" s="302" t="s">
        <v>301</v>
      </c>
      <c r="O101" s="336">
        <v>45511</v>
      </c>
      <c r="P101" s="358"/>
      <c r="Q101" s="99"/>
    </row>
    <row r="102" spans="1:17" s="3" customFormat="1" ht="15" customHeight="1" x14ac:dyDescent="0.25">
      <c r="A102" s="355"/>
      <c r="B102" s="333"/>
      <c r="C102" s="40" t="s">
        <v>204</v>
      </c>
      <c r="D102" s="353"/>
      <c r="E102" s="341"/>
      <c r="F102" s="354"/>
      <c r="G102" s="342"/>
      <c r="H102" s="329"/>
      <c r="I102" s="329"/>
      <c r="J102" s="329"/>
      <c r="K102" s="333"/>
      <c r="L102" s="333"/>
      <c r="M102" s="333"/>
      <c r="N102" s="333"/>
      <c r="O102" s="344"/>
      <c r="P102" s="359"/>
      <c r="Q102" s="99"/>
    </row>
    <row r="103" spans="1:17" s="3" customFormat="1" ht="15" customHeight="1" x14ac:dyDescent="0.25">
      <c r="A103" s="355"/>
      <c r="B103" s="333"/>
      <c r="C103" s="40" t="s">
        <v>208</v>
      </c>
      <c r="D103" s="353"/>
      <c r="E103" s="341"/>
      <c r="F103" s="354"/>
      <c r="G103" s="342"/>
      <c r="H103" s="329"/>
      <c r="I103" s="329"/>
      <c r="J103" s="329"/>
      <c r="K103" s="333"/>
      <c r="L103" s="333"/>
      <c r="M103" s="333"/>
      <c r="N103" s="333"/>
      <c r="O103" s="344"/>
      <c r="P103" s="359"/>
      <c r="Q103" s="99"/>
    </row>
    <row r="104" spans="1:17" s="3" customFormat="1" ht="15" customHeight="1" x14ac:dyDescent="0.25">
      <c r="A104" s="355"/>
      <c r="B104" s="333"/>
      <c r="C104" s="40" t="s">
        <v>209</v>
      </c>
      <c r="D104" s="353"/>
      <c r="E104" s="341"/>
      <c r="F104" s="354"/>
      <c r="G104" s="342"/>
      <c r="H104" s="329"/>
      <c r="I104" s="329"/>
      <c r="J104" s="329"/>
      <c r="K104" s="333"/>
      <c r="L104" s="333"/>
      <c r="M104" s="333"/>
      <c r="N104" s="333"/>
      <c r="O104" s="344"/>
      <c r="P104" s="359"/>
      <c r="Q104" s="99"/>
    </row>
    <row r="105" spans="1:17" s="3" customFormat="1" ht="15" customHeight="1" x14ac:dyDescent="0.25">
      <c r="A105" s="355"/>
      <c r="B105" s="333"/>
      <c r="C105" s="40" t="s">
        <v>205</v>
      </c>
      <c r="D105" s="353"/>
      <c r="E105" s="341"/>
      <c r="F105" s="354"/>
      <c r="G105" s="342"/>
      <c r="H105" s="329"/>
      <c r="I105" s="329"/>
      <c r="J105" s="329"/>
      <c r="K105" s="333"/>
      <c r="L105" s="333"/>
      <c r="M105" s="333"/>
      <c r="N105" s="333"/>
      <c r="O105" s="344"/>
      <c r="P105" s="359"/>
      <c r="Q105" s="99"/>
    </row>
    <row r="106" spans="1:17" s="3" customFormat="1" ht="15" customHeight="1" x14ac:dyDescent="0.25">
      <c r="A106" s="355"/>
      <c r="B106" s="333"/>
      <c r="C106" s="40" t="s">
        <v>210</v>
      </c>
      <c r="D106" s="353"/>
      <c r="E106" s="341"/>
      <c r="F106" s="354"/>
      <c r="G106" s="342"/>
      <c r="H106" s="329"/>
      <c r="I106" s="329"/>
      <c r="J106" s="329"/>
      <c r="K106" s="333"/>
      <c r="L106" s="333"/>
      <c r="M106" s="333"/>
      <c r="N106" s="333"/>
      <c r="O106" s="344"/>
      <c r="P106" s="359"/>
      <c r="Q106" s="99"/>
    </row>
    <row r="107" spans="1:17" s="3" customFormat="1" ht="15" customHeight="1" x14ac:dyDescent="0.25">
      <c r="A107" s="301"/>
      <c r="B107" s="303"/>
      <c r="C107" s="40" t="s">
        <v>211</v>
      </c>
      <c r="D107" s="291"/>
      <c r="E107" s="328"/>
      <c r="F107" s="317"/>
      <c r="G107" s="293"/>
      <c r="H107" s="309"/>
      <c r="I107" s="309"/>
      <c r="J107" s="309"/>
      <c r="K107" s="303"/>
      <c r="L107" s="303"/>
      <c r="M107" s="303"/>
      <c r="N107" s="303"/>
      <c r="O107" s="337"/>
      <c r="P107" s="359"/>
      <c r="Q107" s="99"/>
    </row>
    <row r="108" spans="1:17" s="3" customFormat="1" ht="14.25" customHeight="1" x14ac:dyDescent="0.25">
      <c r="A108" s="300">
        <f t="shared" ref="A108" si="1">A101+1</f>
        <v>19</v>
      </c>
      <c r="B108" s="302" t="s">
        <v>3</v>
      </c>
      <c r="C108" s="40" t="s">
        <v>207</v>
      </c>
      <c r="D108" s="290" t="s">
        <v>2</v>
      </c>
      <c r="E108" s="327"/>
      <c r="F108" s="316" t="s">
        <v>366</v>
      </c>
      <c r="G108" s="292" t="s">
        <v>367</v>
      </c>
      <c r="H108" s="308">
        <v>9450321</v>
      </c>
      <c r="I108" s="308" t="s">
        <v>368</v>
      </c>
      <c r="J108" s="308"/>
      <c r="K108" s="302" t="s">
        <v>4</v>
      </c>
      <c r="L108" s="302" t="s">
        <v>73</v>
      </c>
      <c r="M108" s="372" t="s">
        <v>365</v>
      </c>
      <c r="N108" s="302" t="s">
        <v>301</v>
      </c>
      <c r="O108" s="336">
        <v>45511</v>
      </c>
      <c r="P108" s="358"/>
      <c r="Q108" s="99"/>
    </row>
    <row r="109" spans="1:17" s="3" customFormat="1" ht="15" customHeight="1" x14ac:dyDescent="0.25">
      <c r="A109" s="355"/>
      <c r="B109" s="333"/>
      <c r="C109" s="40" t="s">
        <v>204</v>
      </c>
      <c r="D109" s="353"/>
      <c r="E109" s="341"/>
      <c r="F109" s="354"/>
      <c r="G109" s="342"/>
      <c r="H109" s="329"/>
      <c r="I109" s="329"/>
      <c r="J109" s="329"/>
      <c r="K109" s="333"/>
      <c r="L109" s="333"/>
      <c r="M109" s="333"/>
      <c r="N109" s="333"/>
      <c r="O109" s="344"/>
      <c r="P109" s="359"/>
      <c r="Q109" s="99"/>
    </row>
    <row r="110" spans="1:17" s="3" customFormat="1" ht="15" customHeight="1" x14ac:dyDescent="0.25">
      <c r="A110" s="355"/>
      <c r="B110" s="333"/>
      <c r="C110" s="40" t="s">
        <v>208</v>
      </c>
      <c r="D110" s="353"/>
      <c r="E110" s="341"/>
      <c r="F110" s="354"/>
      <c r="G110" s="342"/>
      <c r="H110" s="329"/>
      <c r="I110" s="329"/>
      <c r="J110" s="329"/>
      <c r="K110" s="333"/>
      <c r="L110" s="333"/>
      <c r="M110" s="333"/>
      <c r="N110" s="333"/>
      <c r="O110" s="344"/>
      <c r="P110" s="359"/>
      <c r="Q110" s="99"/>
    </row>
    <row r="111" spans="1:17" s="3" customFormat="1" ht="15" customHeight="1" x14ac:dyDescent="0.25">
      <c r="A111" s="355"/>
      <c r="B111" s="333"/>
      <c r="C111" s="40" t="s">
        <v>209</v>
      </c>
      <c r="D111" s="353"/>
      <c r="E111" s="341"/>
      <c r="F111" s="354"/>
      <c r="G111" s="342"/>
      <c r="H111" s="329"/>
      <c r="I111" s="329"/>
      <c r="J111" s="329"/>
      <c r="K111" s="333"/>
      <c r="L111" s="333"/>
      <c r="M111" s="333"/>
      <c r="N111" s="333"/>
      <c r="O111" s="344"/>
      <c r="P111" s="359"/>
      <c r="Q111" s="99"/>
    </row>
    <row r="112" spans="1:17" s="3" customFormat="1" ht="15" customHeight="1" x14ac:dyDescent="0.25">
      <c r="A112" s="355"/>
      <c r="B112" s="333"/>
      <c r="C112" s="40" t="s">
        <v>205</v>
      </c>
      <c r="D112" s="353"/>
      <c r="E112" s="341"/>
      <c r="F112" s="354"/>
      <c r="G112" s="342"/>
      <c r="H112" s="329"/>
      <c r="I112" s="329"/>
      <c r="J112" s="329"/>
      <c r="K112" s="333"/>
      <c r="L112" s="333"/>
      <c r="M112" s="333"/>
      <c r="N112" s="333"/>
      <c r="O112" s="344"/>
      <c r="P112" s="359"/>
      <c r="Q112" s="99"/>
    </row>
    <row r="113" spans="1:17" s="3" customFormat="1" ht="15" customHeight="1" x14ac:dyDescent="0.25">
      <c r="A113" s="355"/>
      <c r="B113" s="333"/>
      <c r="C113" s="40" t="s">
        <v>210</v>
      </c>
      <c r="D113" s="353"/>
      <c r="E113" s="341"/>
      <c r="F113" s="354"/>
      <c r="G113" s="342"/>
      <c r="H113" s="329"/>
      <c r="I113" s="329"/>
      <c r="J113" s="329"/>
      <c r="K113" s="333"/>
      <c r="L113" s="333"/>
      <c r="M113" s="333"/>
      <c r="N113" s="333"/>
      <c r="O113" s="344"/>
      <c r="P113" s="359"/>
      <c r="Q113" s="99"/>
    </row>
    <row r="114" spans="1:17" s="3" customFormat="1" ht="15" customHeight="1" x14ac:dyDescent="0.25">
      <c r="A114" s="301"/>
      <c r="B114" s="303"/>
      <c r="C114" s="40" t="s">
        <v>211</v>
      </c>
      <c r="D114" s="291"/>
      <c r="E114" s="328"/>
      <c r="F114" s="317"/>
      <c r="G114" s="293"/>
      <c r="H114" s="309"/>
      <c r="I114" s="309"/>
      <c r="J114" s="309"/>
      <c r="K114" s="303"/>
      <c r="L114" s="303"/>
      <c r="M114" s="303"/>
      <c r="N114" s="303"/>
      <c r="O114" s="337"/>
      <c r="P114" s="359"/>
      <c r="Q114" s="99"/>
    </row>
    <row r="115" spans="1:17" s="3" customFormat="1" ht="14.25" x14ac:dyDescent="0.25">
      <c r="A115" s="300">
        <f>A108+1</f>
        <v>20</v>
      </c>
      <c r="B115" s="302" t="s">
        <v>5</v>
      </c>
      <c r="C115" s="40" t="s">
        <v>203</v>
      </c>
      <c r="D115" s="290" t="s">
        <v>160</v>
      </c>
      <c r="E115" s="327"/>
      <c r="F115" s="345" t="s">
        <v>397</v>
      </c>
      <c r="G115" s="410" t="s">
        <v>399</v>
      </c>
      <c r="H115" s="308">
        <v>83960308</v>
      </c>
      <c r="I115" s="308"/>
      <c r="J115" s="330"/>
      <c r="K115" s="302" t="s">
        <v>13</v>
      </c>
      <c r="L115" s="302" t="s">
        <v>73</v>
      </c>
      <c r="M115" s="334" t="s">
        <v>398</v>
      </c>
      <c r="N115" s="302"/>
      <c r="O115" s="338">
        <v>45530</v>
      </c>
      <c r="P115" s="292"/>
      <c r="Q115" s="99"/>
    </row>
    <row r="116" spans="1:17" s="3" customFormat="1" ht="14.25" x14ac:dyDescent="0.25">
      <c r="A116" s="355"/>
      <c r="B116" s="333"/>
      <c r="C116" s="40" t="s">
        <v>207</v>
      </c>
      <c r="D116" s="353"/>
      <c r="E116" s="341"/>
      <c r="F116" s="346"/>
      <c r="G116" s="411"/>
      <c r="H116" s="329"/>
      <c r="I116" s="329"/>
      <c r="J116" s="331"/>
      <c r="K116" s="333"/>
      <c r="L116" s="333"/>
      <c r="M116" s="340"/>
      <c r="N116" s="333"/>
      <c r="O116" s="349"/>
      <c r="P116" s="342"/>
      <c r="Q116" s="99"/>
    </row>
    <row r="117" spans="1:17" s="3" customFormat="1" ht="14.25" x14ac:dyDescent="0.25">
      <c r="A117" s="355"/>
      <c r="B117" s="333"/>
      <c r="C117" s="40" t="s">
        <v>204</v>
      </c>
      <c r="D117" s="353"/>
      <c r="E117" s="341"/>
      <c r="F117" s="346"/>
      <c r="G117" s="411"/>
      <c r="H117" s="329"/>
      <c r="I117" s="329"/>
      <c r="J117" s="331"/>
      <c r="K117" s="333"/>
      <c r="L117" s="333"/>
      <c r="M117" s="340"/>
      <c r="N117" s="333"/>
      <c r="O117" s="349"/>
      <c r="P117" s="342"/>
      <c r="Q117" s="99"/>
    </row>
    <row r="118" spans="1:17" s="3" customFormat="1" ht="14.25" x14ac:dyDescent="0.25">
      <c r="A118" s="355"/>
      <c r="B118" s="333"/>
      <c r="C118" s="40" t="s">
        <v>208</v>
      </c>
      <c r="D118" s="353"/>
      <c r="E118" s="341"/>
      <c r="F118" s="346"/>
      <c r="G118" s="411"/>
      <c r="H118" s="329"/>
      <c r="I118" s="329"/>
      <c r="J118" s="331"/>
      <c r="K118" s="333"/>
      <c r="L118" s="333"/>
      <c r="M118" s="340"/>
      <c r="N118" s="333"/>
      <c r="O118" s="349"/>
      <c r="P118" s="342"/>
      <c r="Q118" s="99"/>
    </row>
    <row r="119" spans="1:17" s="3" customFormat="1" ht="14.25" x14ac:dyDescent="0.25">
      <c r="A119" s="355"/>
      <c r="B119" s="333"/>
      <c r="C119" s="40" t="s">
        <v>209</v>
      </c>
      <c r="D119" s="353"/>
      <c r="E119" s="341"/>
      <c r="F119" s="346"/>
      <c r="G119" s="411"/>
      <c r="H119" s="329"/>
      <c r="I119" s="329"/>
      <c r="J119" s="331"/>
      <c r="K119" s="333"/>
      <c r="L119" s="333"/>
      <c r="M119" s="340"/>
      <c r="N119" s="333"/>
      <c r="O119" s="349"/>
      <c r="P119" s="342"/>
      <c r="Q119" s="99"/>
    </row>
    <row r="120" spans="1:17" s="3" customFormat="1" ht="14.25" x14ac:dyDescent="0.25">
      <c r="A120" s="355"/>
      <c r="B120" s="333"/>
      <c r="C120" s="40" t="s">
        <v>205</v>
      </c>
      <c r="D120" s="353"/>
      <c r="E120" s="341"/>
      <c r="F120" s="346"/>
      <c r="G120" s="411"/>
      <c r="H120" s="329"/>
      <c r="I120" s="329"/>
      <c r="J120" s="331"/>
      <c r="K120" s="333"/>
      <c r="L120" s="333"/>
      <c r="M120" s="340"/>
      <c r="N120" s="333"/>
      <c r="O120" s="349"/>
      <c r="P120" s="342"/>
      <c r="Q120" s="99"/>
    </row>
    <row r="121" spans="1:17" s="3" customFormat="1" ht="14.25" x14ac:dyDescent="0.25">
      <c r="A121" s="355"/>
      <c r="B121" s="333"/>
      <c r="C121" s="40" t="s">
        <v>210</v>
      </c>
      <c r="D121" s="353"/>
      <c r="E121" s="341"/>
      <c r="F121" s="346"/>
      <c r="G121" s="411"/>
      <c r="H121" s="329"/>
      <c r="I121" s="329"/>
      <c r="J121" s="331"/>
      <c r="K121" s="333"/>
      <c r="L121" s="333"/>
      <c r="M121" s="340"/>
      <c r="N121" s="333"/>
      <c r="O121" s="349"/>
      <c r="P121" s="342"/>
      <c r="Q121" s="99"/>
    </row>
    <row r="122" spans="1:17" s="3" customFormat="1" ht="14.25" x14ac:dyDescent="0.25">
      <c r="A122" s="301"/>
      <c r="B122" s="303"/>
      <c r="C122" s="85" t="s">
        <v>211</v>
      </c>
      <c r="D122" s="291"/>
      <c r="E122" s="328"/>
      <c r="F122" s="347"/>
      <c r="G122" s="412"/>
      <c r="H122" s="309"/>
      <c r="I122" s="309"/>
      <c r="J122" s="332"/>
      <c r="K122" s="303"/>
      <c r="L122" s="303"/>
      <c r="M122" s="335"/>
      <c r="N122" s="303"/>
      <c r="O122" s="339"/>
      <c r="P122" s="293"/>
      <c r="Q122" s="99"/>
    </row>
    <row r="123" spans="1:17" s="3" customFormat="1" ht="15" customHeight="1" x14ac:dyDescent="0.25">
      <c r="A123" s="300">
        <f>A115+1</f>
        <v>21</v>
      </c>
      <c r="B123" s="302" t="s">
        <v>5</v>
      </c>
      <c r="C123" s="40" t="s">
        <v>203</v>
      </c>
      <c r="D123" s="290" t="s">
        <v>2</v>
      </c>
      <c r="E123" s="327"/>
      <c r="F123" s="345" t="s">
        <v>397</v>
      </c>
      <c r="G123" s="410" t="s">
        <v>399</v>
      </c>
      <c r="H123" s="308">
        <v>83960308</v>
      </c>
      <c r="I123" s="308"/>
      <c r="J123" s="330"/>
      <c r="K123" s="302" t="s">
        <v>13</v>
      </c>
      <c r="L123" s="302" t="s">
        <v>73</v>
      </c>
      <c r="M123" s="334" t="s">
        <v>398</v>
      </c>
      <c r="N123" s="302"/>
      <c r="O123" s="338">
        <v>45530</v>
      </c>
      <c r="P123" s="292"/>
      <c r="Q123" s="99"/>
    </row>
    <row r="124" spans="1:17" s="3" customFormat="1" ht="14.25" x14ac:dyDescent="0.25">
      <c r="A124" s="355"/>
      <c r="B124" s="333"/>
      <c r="C124" s="40" t="s">
        <v>207</v>
      </c>
      <c r="D124" s="353"/>
      <c r="E124" s="341"/>
      <c r="F124" s="346"/>
      <c r="G124" s="411"/>
      <c r="H124" s="329"/>
      <c r="I124" s="329"/>
      <c r="J124" s="331"/>
      <c r="K124" s="333"/>
      <c r="L124" s="333"/>
      <c r="M124" s="340"/>
      <c r="N124" s="333"/>
      <c r="O124" s="349"/>
      <c r="P124" s="342"/>
      <c r="Q124" s="99"/>
    </row>
    <row r="125" spans="1:17" s="3" customFormat="1" ht="14.25" x14ac:dyDescent="0.25">
      <c r="A125" s="355"/>
      <c r="B125" s="333"/>
      <c r="C125" s="40" t="s">
        <v>204</v>
      </c>
      <c r="D125" s="353"/>
      <c r="E125" s="341"/>
      <c r="F125" s="346"/>
      <c r="G125" s="411"/>
      <c r="H125" s="329"/>
      <c r="I125" s="329"/>
      <c r="J125" s="331"/>
      <c r="K125" s="333"/>
      <c r="L125" s="333"/>
      <c r="M125" s="340"/>
      <c r="N125" s="333"/>
      <c r="O125" s="349"/>
      <c r="P125" s="342"/>
      <c r="Q125" s="99"/>
    </row>
    <row r="126" spans="1:17" s="3" customFormat="1" ht="14.25" x14ac:dyDescent="0.25">
      <c r="A126" s="355"/>
      <c r="B126" s="333"/>
      <c r="C126" s="40" t="s">
        <v>208</v>
      </c>
      <c r="D126" s="353"/>
      <c r="E126" s="341"/>
      <c r="F126" s="346"/>
      <c r="G126" s="411"/>
      <c r="H126" s="329"/>
      <c r="I126" s="329"/>
      <c r="J126" s="331"/>
      <c r="K126" s="333"/>
      <c r="L126" s="333"/>
      <c r="M126" s="340"/>
      <c r="N126" s="333"/>
      <c r="O126" s="349"/>
      <c r="P126" s="342"/>
      <c r="Q126" s="99"/>
    </row>
    <row r="127" spans="1:17" s="3" customFormat="1" ht="14.25" x14ac:dyDescent="0.25">
      <c r="A127" s="355"/>
      <c r="B127" s="333"/>
      <c r="C127" s="40" t="s">
        <v>209</v>
      </c>
      <c r="D127" s="353"/>
      <c r="E127" s="341"/>
      <c r="F127" s="346"/>
      <c r="G127" s="411"/>
      <c r="H127" s="329"/>
      <c r="I127" s="329"/>
      <c r="J127" s="331"/>
      <c r="K127" s="333"/>
      <c r="L127" s="333"/>
      <c r="M127" s="340"/>
      <c r="N127" s="333"/>
      <c r="O127" s="349"/>
      <c r="P127" s="342"/>
      <c r="Q127" s="99"/>
    </row>
    <row r="128" spans="1:17" s="3" customFormat="1" ht="14.25" x14ac:dyDescent="0.25">
      <c r="A128" s="355"/>
      <c r="B128" s="333"/>
      <c r="C128" s="40" t="s">
        <v>205</v>
      </c>
      <c r="D128" s="353"/>
      <c r="E128" s="341"/>
      <c r="F128" s="346"/>
      <c r="G128" s="411"/>
      <c r="H128" s="329"/>
      <c r="I128" s="329"/>
      <c r="J128" s="331"/>
      <c r="K128" s="333"/>
      <c r="L128" s="333"/>
      <c r="M128" s="340"/>
      <c r="N128" s="333"/>
      <c r="O128" s="349"/>
      <c r="P128" s="342"/>
      <c r="Q128" s="99"/>
    </row>
    <row r="129" spans="1:17" s="3" customFormat="1" ht="14.25" x14ac:dyDescent="0.25">
      <c r="A129" s="355"/>
      <c r="B129" s="333"/>
      <c r="C129" s="40" t="s">
        <v>210</v>
      </c>
      <c r="D129" s="353"/>
      <c r="E129" s="341"/>
      <c r="F129" s="346"/>
      <c r="G129" s="411"/>
      <c r="H129" s="329"/>
      <c r="I129" s="329"/>
      <c r="J129" s="331"/>
      <c r="K129" s="333"/>
      <c r="L129" s="333"/>
      <c r="M129" s="340"/>
      <c r="N129" s="333"/>
      <c r="O129" s="349"/>
      <c r="P129" s="342"/>
      <c r="Q129" s="99"/>
    </row>
    <row r="130" spans="1:17" s="3" customFormat="1" ht="14.25" x14ac:dyDescent="0.25">
      <c r="A130" s="301"/>
      <c r="B130" s="303"/>
      <c r="C130" s="85" t="s">
        <v>211</v>
      </c>
      <c r="D130" s="291"/>
      <c r="E130" s="328"/>
      <c r="F130" s="347"/>
      <c r="G130" s="412"/>
      <c r="H130" s="309"/>
      <c r="I130" s="309"/>
      <c r="J130" s="332"/>
      <c r="K130" s="303"/>
      <c r="L130" s="303"/>
      <c r="M130" s="335"/>
      <c r="N130" s="303"/>
      <c r="O130" s="339"/>
      <c r="P130" s="293"/>
      <c r="Q130" s="99"/>
    </row>
    <row r="131" spans="1:17" s="3" customFormat="1" ht="14.25" customHeight="1" x14ac:dyDescent="0.25">
      <c r="A131" s="300">
        <f>A123+1</f>
        <v>22</v>
      </c>
      <c r="B131" s="302" t="s">
        <v>3</v>
      </c>
      <c r="C131" s="40" t="s">
        <v>203</v>
      </c>
      <c r="D131" s="290" t="s">
        <v>160</v>
      </c>
      <c r="E131" s="327"/>
      <c r="F131" s="345" t="s">
        <v>416</v>
      </c>
      <c r="G131" s="410" t="s">
        <v>426</v>
      </c>
      <c r="H131" s="308">
        <v>9076163</v>
      </c>
      <c r="I131" s="308"/>
      <c r="J131" s="330" t="s">
        <v>427</v>
      </c>
      <c r="K131" s="302" t="s">
        <v>4</v>
      </c>
      <c r="L131" s="302" t="s">
        <v>73</v>
      </c>
      <c r="M131" s="334" t="s">
        <v>420</v>
      </c>
      <c r="N131" s="302" t="s">
        <v>301</v>
      </c>
      <c r="O131" s="336">
        <v>45558</v>
      </c>
      <c r="P131" s="338">
        <v>45838</v>
      </c>
      <c r="Q131" s="99"/>
    </row>
    <row r="132" spans="1:17" s="3" customFormat="1" ht="14.25" customHeight="1" x14ac:dyDescent="0.25">
      <c r="A132" s="355"/>
      <c r="B132" s="333"/>
      <c r="C132" s="40" t="s">
        <v>207</v>
      </c>
      <c r="D132" s="353"/>
      <c r="E132" s="341"/>
      <c r="F132" s="346"/>
      <c r="G132" s="411"/>
      <c r="H132" s="329"/>
      <c r="I132" s="329"/>
      <c r="J132" s="331"/>
      <c r="K132" s="333"/>
      <c r="L132" s="333"/>
      <c r="M132" s="340"/>
      <c r="N132" s="333"/>
      <c r="O132" s="344"/>
      <c r="P132" s="349"/>
      <c r="Q132" s="99"/>
    </row>
    <row r="133" spans="1:17" s="3" customFormat="1" ht="14.25" customHeight="1" x14ac:dyDescent="0.25">
      <c r="A133" s="355"/>
      <c r="B133" s="333"/>
      <c r="C133" s="40" t="s">
        <v>204</v>
      </c>
      <c r="D133" s="353"/>
      <c r="E133" s="341"/>
      <c r="F133" s="346"/>
      <c r="G133" s="411"/>
      <c r="H133" s="329"/>
      <c r="I133" s="329"/>
      <c r="J133" s="331"/>
      <c r="K133" s="333"/>
      <c r="L133" s="333"/>
      <c r="M133" s="340"/>
      <c r="N133" s="333"/>
      <c r="O133" s="344"/>
      <c r="P133" s="349"/>
      <c r="Q133" s="99"/>
    </row>
    <row r="134" spans="1:17" s="3" customFormat="1" ht="14.25" customHeight="1" x14ac:dyDescent="0.25">
      <c r="A134" s="355"/>
      <c r="B134" s="333"/>
      <c r="C134" s="40" t="s">
        <v>208</v>
      </c>
      <c r="D134" s="353"/>
      <c r="E134" s="341"/>
      <c r="F134" s="346"/>
      <c r="G134" s="411"/>
      <c r="H134" s="329"/>
      <c r="I134" s="329"/>
      <c r="J134" s="331"/>
      <c r="K134" s="333"/>
      <c r="L134" s="333"/>
      <c r="M134" s="340"/>
      <c r="N134" s="333"/>
      <c r="O134" s="344"/>
      <c r="P134" s="349"/>
      <c r="Q134" s="99"/>
    </row>
    <row r="135" spans="1:17" s="3" customFormat="1" ht="14.25" customHeight="1" x14ac:dyDescent="0.25">
      <c r="A135" s="355"/>
      <c r="B135" s="333"/>
      <c r="C135" s="40" t="s">
        <v>209</v>
      </c>
      <c r="D135" s="353"/>
      <c r="E135" s="341"/>
      <c r="F135" s="346"/>
      <c r="G135" s="411"/>
      <c r="H135" s="329"/>
      <c r="I135" s="329"/>
      <c r="J135" s="331"/>
      <c r="K135" s="333"/>
      <c r="L135" s="333"/>
      <c r="M135" s="340"/>
      <c r="N135" s="333"/>
      <c r="O135" s="344"/>
      <c r="P135" s="349"/>
      <c r="Q135" s="99"/>
    </row>
    <row r="136" spans="1:17" s="3" customFormat="1" ht="14.25" customHeight="1" x14ac:dyDescent="0.25">
      <c r="A136" s="355"/>
      <c r="B136" s="333"/>
      <c r="C136" s="40" t="s">
        <v>205</v>
      </c>
      <c r="D136" s="353"/>
      <c r="E136" s="341"/>
      <c r="F136" s="346"/>
      <c r="G136" s="411"/>
      <c r="H136" s="329"/>
      <c r="I136" s="329"/>
      <c r="J136" s="331"/>
      <c r="K136" s="333"/>
      <c r="L136" s="333"/>
      <c r="M136" s="340"/>
      <c r="N136" s="333"/>
      <c r="O136" s="344"/>
      <c r="P136" s="349"/>
      <c r="Q136" s="99"/>
    </row>
    <row r="137" spans="1:17" s="3" customFormat="1" ht="14.25" customHeight="1" x14ac:dyDescent="0.25">
      <c r="A137" s="355"/>
      <c r="B137" s="333"/>
      <c r="C137" s="40" t="s">
        <v>210</v>
      </c>
      <c r="D137" s="353"/>
      <c r="E137" s="341"/>
      <c r="F137" s="346"/>
      <c r="G137" s="411"/>
      <c r="H137" s="329"/>
      <c r="I137" s="329"/>
      <c r="J137" s="331"/>
      <c r="K137" s="333"/>
      <c r="L137" s="333"/>
      <c r="M137" s="340"/>
      <c r="N137" s="333"/>
      <c r="O137" s="344"/>
      <c r="P137" s="349"/>
      <c r="Q137" s="99"/>
    </row>
    <row r="138" spans="1:17" s="3" customFormat="1" ht="14.25" customHeight="1" x14ac:dyDescent="0.25">
      <c r="A138" s="301"/>
      <c r="B138" s="303"/>
      <c r="C138" s="126" t="s">
        <v>211</v>
      </c>
      <c r="D138" s="291"/>
      <c r="E138" s="328"/>
      <c r="F138" s="347"/>
      <c r="G138" s="412"/>
      <c r="H138" s="309"/>
      <c r="I138" s="309"/>
      <c r="J138" s="332"/>
      <c r="K138" s="303"/>
      <c r="L138" s="303"/>
      <c r="M138" s="335"/>
      <c r="N138" s="303"/>
      <c r="O138" s="337"/>
      <c r="P138" s="339"/>
      <c r="Q138" s="99"/>
    </row>
    <row r="139" spans="1:17" s="3" customFormat="1" ht="15" customHeight="1" x14ac:dyDescent="0.25">
      <c r="A139" s="300">
        <f>A131+1</f>
        <v>23</v>
      </c>
      <c r="B139" s="302" t="s">
        <v>3</v>
      </c>
      <c r="C139" s="40" t="s">
        <v>203</v>
      </c>
      <c r="D139" s="290" t="s">
        <v>2</v>
      </c>
      <c r="E139" s="327"/>
      <c r="F139" s="345" t="s">
        <v>416</v>
      </c>
      <c r="G139" s="410" t="s">
        <v>426</v>
      </c>
      <c r="H139" s="308">
        <v>9076163</v>
      </c>
      <c r="I139" s="308"/>
      <c r="J139" s="330" t="s">
        <v>427</v>
      </c>
      <c r="K139" s="302" t="s">
        <v>4</v>
      </c>
      <c r="L139" s="302" t="s">
        <v>73</v>
      </c>
      <c r="M139" s="334" t="s">
        <v>420</v>
      </c>
      <c r="N139" s="302" t="s">
        <v>301</v>
      </c>
      <c r="O139" s="336">
        <v>45558</v>
      </c>
      <c r="P139" s="338">
        <v>45838</v>
      </c>
      <c r="Q139" s="99"/>
    </row>
    <row r="140" spans="1:17" s="3" customFormat="1" ht="14.25" customHeight="1" x14ac:dyDescent="0.25">
      <c r="A140" s="355"/>
      <c r="B140" s="333"/>
      <c r="C140" s="40" t="s">
        <v>207</v>
      </c>
      <c r="D140" s="353"/>
      <c r="E140" s="341"/>
      <c r="F140" s="346"/>
      <c r="G140" s="411"/>
      <c r="H140" s="329"/>
      <c r="I140" s="329"/>
      <c r="J140" s="331"/>
      <c r="K140" s="333"/>
      <c r="L140" s="333"/>
      <c r="M140" s="340"/>
      <c r="N140" s="333"/>
      <c r="O140" s="344"/>
      <c r="P140" s="349"/>
      <c r="Q140" s="99"/>
    </row>
    <row r="141" spans="1:17" s="3" customFormat="1" ht="14.25" customHeight="1" x14ac:dyDescent="0.25">
      <c r="A141" s="355"/>
      <c r="B141" s="333"/>
      <c r="C141" s="40" t="s">
        <v>204</v>
      </c>
      <c r="D141" s="353"/>
      <c r="E141" s="341"/>
      <c r="F141" s="346"/>
      <c r="G141" s="411"/>
      <c r="H141" s="329"/>
      <c r="I141" s="329"/>
      <c r="J141" s="331"/>
      <c r="K141" s="333"/>
      <c r="L141" s="333"/>
      <c r="M141" s="340"/>
      <c r="N141" s="333"/>
      <c r="O141" s="344"/>
      <c r="P141" s="349"/>
      <c r="Q141" s="99"/>
    </row>
    <row r="142" spans="1:17" s="3" customFormat="1" ht="14.25" customHeight="1" x14ac:dyDescent="0.25">
      <c r="A142" s="355"/>
      <c r="B142" s="333"/>
      <c r="C142" s="40" t="s">
        <v>208</v>
      </c>
      <c r="D142" s="353"/>
      <c r="E142" s="341"/>
      <c r="F142" s="346"/>
      <c r="G142" s="411"/>
      <c r="H142" s="329"/>
      <c r="I142" s="329"/>
      <c r="J142" s="331"/>
      <c r="K142" s="333"/>
      <c r="L142" s="333"/>
      <c r="M142" s="340"/>
      <c r="N142" s="333"/>
      <c r="O142" s="344"/>
      <c r="P142" s="349"/>
      <c r="Q142" s="99"/>
    </row>
    <row r="143" spans="1:17" s="3" customFormat="1" ht="14.25" customHeight="1" x14ac:dyDescent="0.25">
      <c r="A143" s="355"/>
      <c r="B143" s="333"/>
      <c r="C143" s="40" t="s">
        <v>209</v>
      </c>
      <c r="D143" s="353"/>
      <c r="E143" s="341"/>
      <c r="F143" s="346"/>
      <c r="G143" s="411"/>
      <c r="H143" s="329"/>
      <c r="I143" s="329"/>
      <c r="J143" s="331"/>
      <c r="K143" s="333"/>
      <c r="L143" s="333"/>
      <c r="M143" s="340"/>
      <c r="N143" s="333"/>
      <c r="O143" s="344"/>
      <c r="P143" s="349"/>
      <c r="Q143" s="99"/>
    </row>
    <row r="144" spans="1:17" s="3" customFormat="1" ht="14.25" customHeight="1" x14ac:dyDescent="0.25">
      <c r="A144" s="355"/>
      <c r="B144" s="333"/>
      <c r="C144" s="40" t="s">
        <v>205</v>
      </c>
      <c r="D144" s="353"/>
      <c r="E144" s="341"/>
      <c r="F144" s="346"/>
      <c r="G144" s="411"/>
      <c r="H144" s="329"/>
      <c r="I144" s="329"/>
      <c r="J144" s="331"/>
      <c r="K144" s="333"/>
      <c r="L144" s="333"/>
      <c r="M144" s="340"/>
      <c r="N144" s="333"/>
      <c r="O144" s="344"/>
      <c r="P144" s="349"/>
      <c r="Q144" s="99"/>
    </row>
    <row r="145" spans="1:17" s="3" customFormat="1" ht="14.25" customHeight="1" x14ac:dyDescent="0.25">
      <c r="A145" s="355"/>
      <c r="B145" s="333"/>
      <c r="C145" s="40" t="s">
        <v>210</v>
      </c>
      <c r="D145" s="353"/>
      <c r="E145" s="341"/>
      <c r="F145" s="346"/>
      <c r="G145" s="411"/>
      <c r="H145" s="329"/>
      <c r="I145" s="329"/>
      <c r="J145" s="331"/>
      <c r="K145" s="333"/>
      <c r="L145" s="333"/>
      <c r="M145" s="340"/>
      <c r="N145" s="333"/>
      <c r="O145" s="344"/>
      <c r="P145" s="349"/>
      <c r="Q145" s="99"/>
    </row>
    <row r="146" spans="1:17" s="3" customFormat="1" ht="14.25" customHeight="1" x14ac:dyDescent="0.25">
      <c r="A146" s="301"/>
      <c r="B146" s="303"/>
      <c r="C146" s="126" t="s">
        <v>211</v>
      </c>
      <c r="D146" s="291"/>
      <c r="E146" s="328"/>
      <c r="F146" s="347"/>
      <c r="G146" s="412"/>
      <c r="H146" s="309"/>
      <c r="I146" s="309"/>
      <c r="J146" s="332"/>
      <c r="K146" s="303"/>
      <c r="L146" s="303"/>
      <c r="M146" s="335"/>
      <c r="N146" s="303"/>
      <c r="O146" s="337"/>
      <c r="P146" s="339"/>
      <c r="Q146" s="99"/>
    </row>
    <row r="147" spans="1:17" s="3" customFormat="1" ht="75" x14ac:dyDescent="0.25">
      <c r="A147" s="4">
        <f>A139+1</f>
        <v>24</v>
      </c>
      <c r="B147" s="2" t="s">
        <v>0</v>
      </c>
      <c r="C147" s="14" t="s">
        <v>77</v>
      </c>
      <c r="D147" s="121" t="s">
        <v>1</v>
      </c>
      <c r="E147" s="127"/>
      <c r="F147" s="122" t="s">
        <v>417</v>
      </c>
      <c r="G147" s="139" t="s">
        <v>425</v>
      </c>
      <c r="H147" s="123">
        <v>26549601</v>
      </c>
      <c r="I147" s="123"/>
      <c r="J147" s="125"/>
      <c r="K147" s="120" t="s">
        <v>1</v>
      </c>
      <c r="L147" s="120" t="s">
        <v>73</v>
      </c>
      <c r="M147" s="67" t="s">
        <v>421</v>
      </c>
      <c r="N147" s="2" t="s">
        <v>301</v>
      </c>
      <c r="O147" s="138">
        <v>45558</v>
      </c>
      <c r="P147" s="124"/>
    </row>
    <row r="148" spans="1:17" s="3" customFormat="1" ht="45" x14ac:dyDescent="0.25">
      <c r="A148" s="4">
        <f t="shared" ref="A148:A149" si="2">A147+1</f>
        <v>25</v>
      </c>
      <c r="B148" s="2" t="s">
        <v>5</v>
      </c>
      <c r="C148" s="14" t="s">
        <v>204</v>
      </c>
      <c r="D148" s="121" t="s">
        <v>424</v>
      </c>
      <c r="E148" s="127"/>
      <c r="F148" s="122" t="s">
        <v>418</v>
      </c>
      <c r="G148" s="128" t="s">
        <v>423</v>
      </c>
      <c r="H148" s="123">
        <v>31761082.18</v>
      </c>
      <c r="I148" s="123"/>
      <c r="J148" s="125"/>
      <c r="K148" s="120" t="s">
        <v>169</v>
      </c>
      <c r="L148" s="120" t="s">
        <v>73</v>
      </c>
      <c r="M148" s="67" t="s">
        <v>422</v>
      </c>
      <c r="N148" s="2" t="s">
        <v>301</v>
      </c>
      <c r="O148" s="138">
        <v>45560</v>
      </c>
      <c r="P148" s="124">
        <v>47209</v>
      </c>
    </row>
    <row r="149" spans="1:17" s="3" customFormat="1" ht="12.75" customHeight="1" x14ac:dyDescent="0.25">
      <c r="A149" s="300">
        <f t="shared" si="2"/>
        <v>26</v>
      </c>
      <c r="B149" s="302" t="s">
        <v>5</v>
      </c>
      <c r="C149" s="14" t="s">
        <v>207</v>
      </c>
      <c r="D149" s="290" t="s">
        <v>253</v>
      </c>
      <c r="E149" s="327"/>
      <c r="F149" s="345" t="s">
        <v>431</v>
      </c>
      <c r="G149" s="306" t="s">
        <v>434</v>
      </c>
      <c r="H149" s="308">
        <v>50556267</v>
      </c>
      <c r="I149" s="308"/>
      <c r="J149" s="330" t="s">
        <v>438</v>
      </c>
      <c r="K149" s="302" t="s">
        <v>13</v>
      </c>
      <c r="L149" s="302" t="s">
        <v>73</v>
      </c>
      <c r="M149" s="340" t="s">
        <v>441</v>
      </c>
      <c r="N149" s="302" t="s">
        <v>301</v>
      </c>
      <c r="O149" s="336">
        <v>45553</v>
      </c>
      <c r="P149" s="338"/>
    </row>
    <row r="150" spans="1:17" s="3" customFormat="1" ht="12.75" customHeight="1" x14ac:dyDescent="0.25">
      <c r="A150" s="355"/>
      <c r="B150" s="333"/>
      <c r="C150" s="130" t="s">
        <v>208</v>
      </c>
      <c r="D150" s="353" t="s">
        <v>253</v>
      </c>
      <c r="E150" s="341"/>
      <c r="F150" s="346"/>
      <c r="G150" s="348"/>
      <c r="H150" s="329"/>
      <c r="I150" s="329"/>
      <c r="J150" s="331"/>
      <c r="K150" s="333"/>
      <c r="L150" s="333"/>
      <c r="M150" s="340"/>
      <c r="N150" s="333"/>
      <c r="O150" s="344"/>
      <c r="P150" s="349"/>
    </row>
    <row r="151" spans="1:17" s="3" customFormat="1" ht="12.75" customHeight="1" x14ac:dyDescent="0.25">
      <c r="A151" s="355"/>
      <c r="B151" s="333"/>
      <c r="C151" s="130" t="s">
        <v>204</v>
      </c>
      <c r="D151" s="353" t="s">
        <v>253</v>
      </c>
      <c r="E151" s="341"/>
      <c r="F151" s="346"/>
      <c r="G151" s="348"/>
      <c r="H151" s="329"/>
      <c r="I151" s="329"/>
      <c r="J151" s="331"/>
      <c r="K151" s="333"/>
      <c r="L151" s="333"/>
      <c r="M151" s="340"/>
      <c r="N151" s="333"/>
      <c r="O151" s="344"/>
      <c r="P151" s="349"/>
    </row>
    <row r="152" spans="1:17" s="3" customFormat="1" ht="12.75" customHeight="1" x14ac:dyDescent="0.25">
      <c r="A152" s="355"/>
      <c r="B152" s="333"/>
      <c r="C152" s="130" t="s">
        <v>209</v>
      </c>
      <c r="D152" s="353" t="s">
        <v>253</v>
      </c>
      <c r="E152" s="341"/>
      <c r="F152" s="346"/>
      <c r="G152" s="348"/>
      <c r="H152" s="329"/>
      <c r="I152" s="329"/>
      <c r="J152" s="331"/>
      <c r="K152" s="333"/>
      <c r="L152" s="333"/>
      <c r="M152" s="340"/>
      <c r="N152" s="333"/>
      <c r="O152" s="344"/>
      <c r="P152" s="349"/>
    </row>
    <row r="153" spans="1:17" s="3" customFormat="1" ht="12.75" customHeight="1" x14ac:dyDescent="0.25">
      <c r="A153" s="355"/>
      <c r="B153" s="333"/>
      <c r="C153" s="130" t="s">
        <v>205</v>
      </c>
      <c r="D153" s="353" t="s">
        <v>253</v>
      </c>
      <c r="E153" s="341"/>
      <c r="F153" s="346"/>
      <c r="G153" s="348"/>
      <c r="H153" s="329"/>
      <c r="I153" s="329"/>
      <c r="J153" s="331"/>
      <c r="K153" s="333"/>
      <c r="L153" s="333"/>
      <c r="M153" s="340"/>
      <c r="N153" s="333"/>
      <c r="O153" s="344"/>
      <c r="P153" s="349"/>
    </row>
    <row r="154" spans="1:17" s="3" customFormat="1" ht="12.75" customHeight="1" x14ac:dyDescent="0.25">
      <c r="A154" s="355"/>
      <c r="B154" s="333"/>
      <c r="C154" s="130" t="s">
        <v>210</v>
      </c>
      <c r="D154" s="353" t="s">
        <v>253</v>
      </c>
      <c r="E154" s="341"/>
      <c r="F154" s="346"/>
      <c r="G154" s="348"/>
      <c r="H154" s="329"/>
      <c r="I154" s="329"/>
      <c r="J154" s="331"/>
      <c r="K154" s="333"/>
      <c r="L154" s="333"/>
      <c r="M154" s="340"/>
      <c r="N154" s="333"/>
      <c r="O154" s="344"/>
      <c r="P154" s="349"/>
    </row>
    <row r="155" spans="1:17" s="3" customFormat="1" ht="12.75" customHeight="1" x14ac:dyDescent="0.25">
      <c r="A155" s="301"/>
      <c r="B155" s="303"/>
      <c r="C155" s="130" t="s">
        <v>211</v>
      </c>
      <c r="D155" s="291" t="s">
        <v>253</v>
      </c>
      <c r="E155" s="328"/>
      <c r="F155" s="347"/>
      <c r="G155" s="307"/>
      <c r="H155" s="309"/>
      <c r="I155" s="309"/>
      <c r="J155" s="332"/>
      <c r="K155" s="303"/>
      <c r="L155" s="303"/>
      <c r="M155" s="335"/>
      <c r="N155" s="303"/>
      <c r="O155" s="337"/>
      <c r="P155" s="339"/>
    </row>
    <row r="156" spans="1:17" s="3" customFormat="1" ht="12.75" x14ac:dyDescent="0.25">
      <c r="A156" s="300">
        <f>A149+1</f>
        <v>27</v>
      </c>
      <c r="B156" s="302" t="s">
        <v>5</v>
      </c>
      <c r="C156" s="14" t="s">
        <v>207</v>
      </c>
      <c r="D156" s="290" t="s">
        <v>2</v>
      </c>
      <c r="E156" s="327"/>
      <c r="F156" s="345" t="s">
        <v>431</v>
      </c>
      <c r="G156" s="306" t="s">
        <v>434</v>
      </c>
      <c r="H156" s="308">
        <v>50556267</v>
      </c>
      <c r="I156" s="308"/>
      <c r="J156" s="330" t="s">
        <v>438</v>
      </c>
      <c r="K156" s="302" t="s">
        <v>13</v>
      </c>
      <c r="L156" s="302" t="s">
        <v>73</v>
      </c>
      <c r="M156" s="340" t="s">
        <v>441</v>
      </c>
      <c r="N156" s="302" t="s">
        <v>301</v>
      </c>
      <c r="O156" s="336">
        <v>45553</v>
      </c>
      <c r="P156" s="338"/>
    </row>
    <row r="157" spans="1:17" s="3" customFormat="1" ht="15" customHeight="1" x14ac:dyDescent="0.25">
      <c r="A157" s="355"/>
      <c r="B157" s="333"/>
      <c r="C157" s="130" t="s">
        <v>208</v>
      </c>
      <c r="D157" s="353"/>
      <c r="E157" s="341"/>
      <c r="F157" s="346"/>
      <c r="G157" s="348"/>
      <c r="H157" s="329"/>
      <c r="I157" s="329"/>
      <c r="J157" s="331"/>
      <c r="K157" s="333"/>
      <c r="L157" s="333"/>
      <c r="M157" s="340"/>
      <c r="N157" s="333"/>
      <c r="O157" s="344"/>
      <c r="P157" s="349"/>
    </row>
    <row r="158" spans="1:17" s="3" customFormat="1" ht="15" customHeight="1" x14ac:dyDescent="0.25">
      <c r="A158" s="355"/>
      <c r="B158" s="333"/>
      <c r="C158" s="130" t="s">
        <v>204</v>
      </c>
      <c r="D158" s="353"/>
      <c r="E158" s="341"/>
      <c r="F158" s="346"/>
      <c r="G158" s="348"/>
      <c r="H158" s="329"/>
      <c r="I158" s="329"/>
      <c r="J158" s="331"/>
      <c r="K158" s="333"/>
      <c r="L158" s="333"/>
      <c r="M158" s="340"/>
      <c r="N158" s="333"/>
      <c r="O158" s="344"/>
      <c r="P158" s="349"/>
    </row>
    <row r="159" spans="1:17" s="3" customFormat="1" ht="15" customHeight="1" x14ac:dyDescent="0.25">
      <c r="A159" s="355"/>
      <c r="B159" s="333"/>
      <c r="C159" s="130" t="s">
        <v>209</v>
      </c>
      <c r="D159" s="353"/>
      <c r="E159" s="341"/>
      <c r="F159" s="346"/>
      <c r="G159" s="348"/>
      <c r="H159" s="329"/>
      <c r="I159" s="329"/>
      <c r="J159" s="331"/>
      <c r="K159" s="333"/>
      <c r="L159" s="333"/>
      <c r="M159" s="340"/>
      <c r="N159" s="333"/>
      <c r="O159" s="344"/>
      <c r="P159" s="349"/>
    </row>
    <row r="160" spans="1:17" s="3" customFormat="1" ht="15" customHeight="1" x14ac:dyDescent="0.25">
      <c r="A160" s="355"/>
      <c r="B160" s="333"/>
      <c r="C160" s="130" t="s">
        <v>205</v>
      </c>
      <c r="D160" s="353"/>
      <c r="E160" s="341"/>
      <c r="F160" s="346"/>
      <c r="G160" s="348"/>
      <c r="H160" s="329"/>
      <c r="I160" s="329"/>
      <c r="J160" s="331"/>
      <c r="K160" s="333"/>
      <c r="L160" s="333"/>
      <c r="M160" s="340"/>
      <c r="N160" s="333"/>
      <c r="O160" s="344"/>
      <c r="P160" s="349"/>
    </row>
    <row r="161" spans="1:17" s="3" customFormat="1" ht="15" customHeight="1" x14ac:dyDescent="0.25">
      <c r="A161" s="355"/>
      <c r="B161" s="333"/>
      <c r="C161" s="130" t="s">
        <v>210</v>
      </c>
      <c r="D161" s="353"/>
      <c r="E161" s="341"/>
      <c r="F161" s="346"/>
      <c r="G161" s="348"/>
      <c r="H161" s="329"/>
      <c r="I161" s="329"/>
      <c r="J161" s="331"/>
      <c r="K161" s="333"/>
      <c r="L161" s="333"/>
      <c r="M161" s="340"/>
      <c r="N161" s="333"/>
      <c r="O161" s="344"/>
      <c r="P161" s="349"/>
    </row>
    <row r="162" spans="1:17" s="3" customFormat="1" ht="15" customHeight="1" x14ac:dyDescent="0.25">
      <c r="A162" s="301"/>
      <c r="B162" s="303"/>
      <c r="C162" s="130" t="s">
        <v>211</v>
      </c>
      <c r="D162" s="291"/>
      <c r="E162" s="328"/>
      <c r="F162" s="347"/>
      <c r="G162" s="307"/>
      <c r="H162" s="309"/>
      <c r="I162" s="309"/>
      <c r="J162" s="332"/>
      <c r="K162" s="303"/>
      <c r="L162" s="303"/>
      <c r="M162" s="335"/>
      <c r="N162" s="303"/>
      <c r="O162" s="337"/>
      <c r="P162" s="339"/>
    </row>
    <row r="163" spans="1:17" s="3" customFormat="1" ht="75" customHeight="1" x14ac:dyDescent="0.25">
      <c r="A163" s="300">
        <f>A156+1</f>
        <v>28</v>
      </c>
      <c r="B163" s="302" t="s">
        <v>0</v>
      </c>
      <c r="C163" s="292" t="s">
        <v>77</v>
      </c>
      <c r="D163" s="174" t="s">
        <v>253</v>
      </c>
      <c r="E163" s="327"/>
      <c r="F163" s="345" t="s">
        <v>20</v>
      </c>
      <c r="G163" s="306" t="s">
        <v>452</v>
      </c>
      <c r="H163" s="308">
        <v>148036180</v>
      </c>
      <c r="I163" s="308"/>
      <c r="J163" s="330"/>
      <c r="K163" s="302" t="s">
        <v>1</v>
      </c>
      <c r="L163" s="292" t="s">
        <v>73</v>
      </c>
      <c r="M163" s="334" t="s">
        <v>463</v>
      </c>
      <c r="N163" s="302"/>
      <c r="O163" s="336">
        <v>45670</v>
      </c>
      <c r="P163" s="338"/>
    </row>
    <row r="164" spans="1:17" s="3" customFormat="1" ht="75" customHeight="1" x14ac:dyDescent="0.25">
      <c r="A164" s="301"/>
      <c r="B164" s="303"/>
      <c r="C164" s="293"/>
      <c r="D164" s="174" t="s">
        <v>2</v>
      </c>
      <c r="E164" s="328"/>
      <c r="F164" s="347"/>
      <c r="G164" s="348" t="s">
        <v>452</v>
      </c>
      <c r="H164" s="309"/>
      <c r="I164" s="309"/>
      <c r="J164" s="332"/>
      <c r="K164" s="303"/>
      <c r="L164" s="293"/>
      <c r="M164" s="335"/>
      <c r="N164" s="303"/>
      <c r="O164" s="337"/>
      <c r="P164" s="339"/>
    </row>
    <row r="165" spans="1:17" s="3" customFormat="1" ht="75" customHeight="1" x14ac:dyDescent="0.25">
      <c r="A165" s="300">
        <f>A163+1</f>
        <v>29</v>
      </c>
      <c r="B165" s="302" t="s">
        <v>0</v>
      </c>
      <c r="C165" s="292" t="s">
        <v>77</v>
      </c>
      <c r="D165" s="178" t="s">
        <v>163</v>
      </c>
      <c r="E165" s="327"/>
      <c r="F165" s="345" t="s">
        <v>471</v>
      </c>
      <c r="G165" s="306" t="s">
        <v>472</v>
      </c>
      <c r="H165" s="308">
        <v>200000000</v>
      </c>
      <c r="I165" s="308"/>
      <c r="J165" s="330"/>
      <c r="K165" s="302" t="s">
        <v>327</v>
      </c>
      <c r="L165" s="292" t="s">
        <v>469</v>
      </c>
      <c r="M165" s="334" t="s">
        <v>470</v>
      </c>
      <c r="N165" s="302"/>
      <c r="O165" s="336">
        <v>45685</v>
      </c>
      <c r="P165" s="338" t="s">
        <v>474</v>
      </c>
    </row>
    <row r="166" spans="1:17" s="3" customFormat="1" ht="75" customHeight="1" x14ac:dyDescent="0.25">
      <c r="A166" s="301"/>
      <c r="B166" s="303"/>
      <c r="C166" s="293"/>
      <c r="D166" s="192" t="s">
        <v>473</v>
      </c>
      <c r="E166" s="328"/>
      <c r="F166" s="347" t="s">
        <v>471</v>
      </c>
      <c r="G166" s="307" t="s">
        <v>472</v>
      </c>
      <c r="H166" s="309">
        <v>200000000</v>
      </c>
      <c r="I166" s="309"/>
      <c r="J166" s="332"/>
      <c r="K166" s="303" t="s">
        <v>327</v>
      </c>
      <c r="L166" s="293" t="s">
        <v>469</v>
      </c>
      <c r="M166" s="335" t="s">
        <v>470</v>
      </c>
      <c r="N166" s="303"/>
      <c r="O166" s="337">
        <v>45685</v>
      </c>
      <c r="P166" s="339"/>
    </row>
    <row r="167" spans="1:17" s="3" customFormat="1" ht="90" x14ac:dyDescent="0.25">
      <c r="A167" s="186">
        <f>A165+1</f>
        <v>30</v>
      </c>
      <c r="B167" s="2" t="s">
        <v>0</v>
      </c>
      <c r="C167" s="182" t="s">
        <v>77</v>
      </c>
      <c r="D167" s="191" t="s">
        <v>168</v>
      </c>
      <c r="E167" s="187" t="s">
        <v>487</v>
      </c>
      <c r="F167" s="188" t="s">
        <v>484</v>
      </c>
      <c r="G167" s="189" t="s">
        <v>488</v>
      </c>
      <c r="H167" s="179"/>
      <c r="I167" s="179" t="s">
        <v>486</v>
      </c>
      <c r="J167" s="180" t="s">
        <v>482</v>
      </c>
      <c r="K167" s="181" t="s">
        <v>327</v>
      </c>
      <c r="L167" s="182"/>
      <c r="M167" s="183" t="s">
        <v>485</v>
      </c>
      <c r="N167" s="181"/>
      <c r="O167" s="184">
        <v>45687</v>
      </c>
      <c r="P167" s="185"/>
    </row>
    <row r="168" spans="1:17" s="3" customFormat="1" ht="32.25" customHeight="1" x14ac:dyDescent="0.25">
      <c r="A168" s="300">
        <f>A167+1</f>
        <v>31</v>
      </c>
      <c r="B168" s="302" t="s">
        <v>5</v>
      </c>
      <c r="C168" s="40" t="s">
        <v>207</v>
      </c>
      <c r="D168" s="327" t="s">
        <v>160</v>
      </c>
      <c r="E168" s="327"/>
      <c r="F168" s="316" t="s">
        <v>491</v>
      </c>
      <c r="G168" s="327" t="s">
        <v>434</v>
      </c>
      <c r="H168" s="318">
        <v>59469999</v>
      </c>
      <c r="I168" s="322"/>
      <c r="J168" s="322"/>
      <c r="K168" s="327" t="s">
        <v>79</v>
      </c>
      <c r="L168" s="292" t="s">
        <v>73</v>
      </c>
      <c r="M168" s="320" t="s">
        <v>441</v>
      </c>
      <c r="N168" s="302" t="s">
        <v>492</v>
      </c>
      <c r="O168" s="336">
        <v>45561</v>
      </c>
      <c r="P168" s="322"/>
      <c r="Q168" s="99"/>
    </row>
    <row r="169" spans="1:17" s="3" customFormat="1" ht="32.25" customHeight="1" x14ac:dyDescent="0.25">
      <c r="A169" s="355"/>
      <c r="B169" s="333"/>
      <c r="C169" s="40" t="s">
        <v>204</v>
      </c>
      <c r="D169" s="341"/>
      <c r="E169" s="341"/>
      <c r="F169" s="354" t="s">
        <v>191</v>
      </c>
      <c r="G169" s="341" t="s">
        <v>192</v>
      </c>
      <c r="H169" s="357">
        <v>60216000</v>
      </c>
      <c r="I169" s="323"/>
      <c r="J169" s="323"/>
      <c r="K169" s="341" t="s">
        <v>79</v>
      </c>
      <c r="L169" s="342" t="s">
        <v>73</v>
      </c>
      <c r="M169" s="343" t="s">
        <v>183</v>
      </c>
      <c r="N169" s="333"/>
      <c r="O169" s="344"/>
      <c r="P169" s="323"/>
      <c r="Q169" s="99"/>
    </row>
    <row r="170" spans="1:17" s="3" customFormat="1" ht="32.25" customHeight="1" x14ac:dyDescent="0.25">
      <c r="A170" s="355"/>
      <c r="B170" s="333"/>
      <c r="C170" s="40" t="s">
        <v>208</v>
      </c>
      <c r="D170" s="341"/>
      <c r="E170" s="341"/>
      <c r="F170" s="354" t="s">
        <v>191</v>
      </c>
      <c r="G170" s="341" t="s">
        <v>192</v>
      </c>
      <c r="H170" s="357">
        <v>60216000</v>
      </c>
      <c r="I170" s="323"/>
      <c r="J170" s="323"/>
      <c r="K170" s="341" t="s">
        <v>79</v>
      </c>
      <c r="L170" s="342" t="s">
        <v>73</v>
      </c>
      <c r="M170" s="343" t="s">
        <v>183</v>
      </c>
      <c r="N170" s="333"/>
      <c r="O170" s="344"/>
      <c r="P170" s="323"/>
      <c r="Q170" s="99"/>
    </row>
    <row r="171" spans="1:17" s="3" customFormat="1" ht="32.25" customHeight="1" x14ac:dyDescent="0.25">
      <c r="A171" s="355"/>
      <c r="B171" s="333"/>
      <c r="C171" s="40" t="s">
        <v>209</v>
      </c>
      <c r="D171" s="341"/>
      <c r="E171" s="341"/>
      <c r="F171" s="354" t="s">
        <v>191</v>
      </c>
      <c r="G171" s="341" t="s">
        <v>192</v>
      </c>
      <c r="H171" s="357">
        <v>60216000</v>
      </c>
      <c r="I171" s="323"/>
      <c r="J171" s="323"/>
      <c r="K171" s="341" t="s">
        <v>79</v>
      </c>
      <c r="L171" s="342" t="s">
        <v>73</v>
      </c>
      <c r="M171" s="343" t="s">
        <v>183</v>
      </c>
      <c r="N171" s="333"/>
      <c r="O171" s="344"/>
      <c r="P171" s="323"/>
      <c r="Q171" s="99"/>
    </row>
    <row r="172" spans="1:17" s="3" customFormat="1" ht="32.25" customHeight="1" x14ac:dyDescent="0.25">
      <c r="A172" s="355"/>
      <c r="B172" s="333"/>
      <c r="C172" s="40" t="s">
        <v>205</v>
      </c>
      <c r="D172" s="341"/>
      <c r="E172" s="341"/>
      <c r="F172" s="354" t="s">
        <v>191</v>
      </c>
      <c r="G172" s="341" t="s">
        <v>192</v>
      </c>
      <c r="H172" s="357">
        <v>60216000</v>
      </c>
      <c r="I172" s="323"/>
      <c r="J172" s="323"/>
      <c r="K172" s="341" t="s">
        <v>79</v>
      </c>
      <c r="L172" s="342" t="s">
        <v>73</v>
      </c>
      <c r="M172" s="343" t="s">
        <v>183</v>
      </c>
      <c r="N172" s="333"/>
      <c r="O172" s="344"/>
      <c r="P172" s="323"/>
      <c r="Q172" s="99"/>
    </row>
    <row r="173" spans="1:17" s="3" customFormat="1" ht="32.25" customHeight="1" x14ac:dyDescent="0.25">
      <c r="A173" s="355"/>
      <c r="B173" s="333"/>
      <c r="C173" s="40" t="s">
        <v>210</v>
      </c>
      <c r="D173" s="341"/>
      <c r="E173" s="341"/>
      <c r="F173" s="354" t="s">
        <v>191</v>
      </c>
      <c r="G173" s="341" t="s">
        <v>192</v>
      </c>
      <c r="H173" s="357">
        <v>60216000</v>
      </c>
      <c r="I173" s="323"/>
      <c r="J173" s="323"/>
      <c r="K173" s="341" t="s">
        <v>79</v>
      </c>
      <c r="L173" s="342" t="s">
        <v>73</v>
      </c>
      <c r="M173" s="343" t="s">
        <v>183</v>
      </c>
      <c r="N173" s="333"/>
      <c r="O173" s="344"/>
      <c r="P173" s="323"/>
      <c r="Q173" s="99"/>
    </row>
    <row r="174" spans="1:17" s="3" customFormat="1" ht="32.25" customHeight="1" x14ac:dyDescent="0.25">
      <c r="A174" s="301"/>
      <c r="B174" s="303"/>
      <c r="C174" s="40" t="s">
        <v>211</v>
      </c>
      <c r="D174" s="328"/>
      <c r="E174" s="328"/>
      <c r="F174" s="317" t="s">
        <v>191</v>
      </c>
      <c r="G174" s="328" t="s">
        <v>192</v>
      </c>
      <c r="H174" s="319">
        <v>60216000</v>
      </c>
      <c r="I174" s="324"/>
      <c r="J174" s="324"/>
      <c r="K174" s="328" t="s">
        <v>79</v>
      </c>
      <c r="L174" s="293" t="s">
        <v>73</v>
      </c>
      <c r="M174" s="321" t="s">
        <v>183</v>
      </c>
      <c r="N174" s="303"/>
      <c r="O174" s="337"/>
      <c r="P174" s="324"/>
      <c r="Q174" s="99"/>
    </row>
    <row r="175" spans="1:17" s="3" customFormat="1" ht="24" customHeight="1" x14ac:dyDescent="0.25">
      <c r="A175" s="300">
        <f>A168+1</f>
        <v>32</v>
      </c>
      <c r="B175" s="302" t="s">
        <v>5</v>
      </c>
      <c r="C175" s="40" t="s">
        <v>207</v>
      </c>
      <c r="D175" s="327" t="s">
        <v>2</v>
      </c>
      <c r="E175" s="327"/>
      <c r="F175" s="316" t="s">
        <v>491</v>
      </c>
      <c r="G175" s="327" t="s">
        <v>434</v>
      </c>
      <c r="H175" s="318">
        <v>59469999</v>
      </c>
      <c r="I175" s="322"/>
      <c r="J175" s="322"/>
      <c r="K175" s="327" t="s">
        <v>79</v>
      </c>
      <c r="L175" s="292" t="s">
        <v>73</v>
      </c>
      <c r="M175" s="320" t="s">
        <v>441</v>
      </c>
      <c r="N175" s="302" t="s">
        <v>492</v>
      </c>
      <c r="O175" s="419">
        <v>45561</v>
      </c>
      <c r="P175" s="322"/>
      <c r="Q175" s="99"/>
    </row>
    <row r="176" spans="1:17" s="3" customFormat="1" ht="24" customHeight="1" x14ac:dyDescent="0.25">
      <c r="A176" s="355"/>
      <c r="B176" s="333"/>
      <c r="C176" s="40" t="s">
        <v>204</v>
      </c>
      <c r="D176" s="341"/>
      <c r="E176" s="341"/>
      <c r="F176" s="354" t="s">
        <v>191</v>
      </c>
      <c r="G176" s="341" t="s">
        <v>192</v>
      </c>
      <c r="H176" s="357">
        <v>60216000</v>
      </c>
      <c r="I176" s="323"/>
      <c r="J176" s="323"/>
      <c r="K176" s="341" t="s">
        <v>79</v>
      </c>
      <c r="L176" s="342" t="s">
        <v>73</v>
      </c>
      <c r="M176" s="343" t="s">
        <v>183</v>
      </c>
      <c r="N176" s="333"/>
      <c r="O176" s="420"/>
      <c r="P176" s="323"/>
      <c r="Q176" s="99"/>
    </row>
    <row r="177" spans="1:17" s="3" customFormat="1" ht="24" customHeight="1" x14ac:dyDescent="0.25">
      <c r="A177" s="355"/>
      <c r="B177" s="333"/>
      <c r="C177" s="40" t="s">
        <v>208</v>
      </c>
      <c r="D177" s="341"/>
      <c r="E177" s="341"/>
      <c r="F177" s="354" t="s">
        <v>191</v>
      </c>
      <c r="G177" s="341" t="s">
        <v>192</v>
      </c>
      <c r="H177" s="357">
        <v>60216000</v>
      </c>
      <c r="I177" s="323"/>
      <c r="J177" s="323"/>
      <c r="K177" s="341" t="s">
        <v>79</v>
      </c>
      <c r="L177" s="342" t="s">
        <v>73</v>
      </c>
      <c r="M177" s="343" t="s">
        <v>183</v>
      </c>
      <c r="N177" s="333"/>
      <c r="O177" s="420"/>
      <c r="P177" s="323"/>
      <c r="Q177" s="99"/>
    </row>
    <row r="178" spans="1:17" s="3" customFormat="1" ht="24" customHeight="1" x14ac:dyDescent="0.25">
      <c r="A178" s="355"/>
      <c r="B178" s="333"/>
      <c r="C178" s="40" t="s">
        <v>209</v>
      </c>
      <c r="D178" s="341"/>
      <c r="E178" s="341"/>
      <c r="F178" s="354" t="s">
        <v>191</v>
      </c>
      <c r="G178" s="341" t="s">
        <v>192</v>
      </c>
      <c r="H178" s="357">
        <v>60216000</v>
      </c>
      <c r="I178" s="323"/>
      <c r="J178" s="323"/>
      <c r="K178" s="341" t="s">
        <v>79</v>
      </c>
      <c r="L178" s="342" t="s">
        <v>73</v>
      </c>
      <c r="M178" s="343" t="s">
        <v>183</v>
      </c>
      <c r="N178" s="333"/>
      <c r="O178" s="420"/>
      <c r="P178" s="323"/>
      <c r="Q178" s="99"/>
    </row>
    <row r="179" spans="1:17" s="3" customFormat="1" ht="24" customHeight="1" x14ac:dyDescent="0.25">
      <c r="A179" s="355"/>
      <c r="B179" s="333"/>
      <c r="C179" s="40" t="s">
        <v>205</v>
      </c>
      <c r="D179" s="341"/>
      <c r="E179" s="341"/>
      <c r="F179" s="354" t="s">
        <v>191</v>
      </c>
      <c r="G179" s="341" t="s">
        <v>192</v>
      </c>
      <c r="H179" s="357">
        <v>60216000</v>
      </c>
      <c r="I179" s="323"/>
      <c r="J179" s="323"/>
      <c r="K179" s="341" t="s">
        <v>79</v>
      </c>
      <c r="L179" s="342" t="s">
        <v>73</v>
      </c>
      <c r="M179" s="343" t="s">
        <v>183</v>
      </c>
      <c r="N179" s="333"/>
      <c r="O179" s="420"/>
      <c r="P179" s="323"/>
      <c r="Q179" s="99"/>
    </row>
    <row r="180" spans="1:17" s="3" customFormat="1" ht="24" customHeight="1" x14ac:dyDescent="0.25">
      <c r="A180" s="355"/>
      <c r="B180" s="333"/>
      <c r="C180" s="40" t="s">
        <v>210</v>
      </c>
      <c r="D180" s="341"/>
      <c r="E180" s="341"/>
      <c r="F180" s="354" t="s">
        <v>191</v>
      </c>
      <c r="G180" s="341" t="s">
        <v>192</v>
      </c>
      <c r="H180" s="357">
        <v>60216000</v>
      </c>
      <c r="I180" s="323"/>
      <c r="J180" s="323"/>
      <c r="K180" s="341" t="s">
        <v>79</v>
      </c>
      <c r="L180" s="342" t="s">
        <v>73</v>
      </c>
      <c r="M180" s="343" t="s">
        <v>183</v>
      </c>
      <c r="N180" s="333"/>
      <c r="O180" s="420"/>
      <c r="P180" s="323"/>
      <c r="Q180" s="99"/>
    </row>
    <row r="181" spans="1:17" s="3" customFormat="1" ht="24" customHeight="1" x14ac:dyDescent="0.25">
      <c r="A181" s="301"/>
      <c r="B181" s="303"/>
      <c r="C181" s="40" t="s">
        <v>211</v>
      </c>
      <c r="D181" s="328"/>
      <c r="E181" s="328"/>
      <c r="F181" s="317" t="s">
        <v>191</v>
      </c>
      <c r="G181" s="328" t="s">
        <v>192</v>
      </c>
      <c r="H181" s="319">
        <v>60216000</v>
      </c>
      <c r="I181" s="324"/>
      <c r="J181" s="324"/>
      <c r="K181" s="328" t="s">
        <v>79</v>
      </c>
      <c r="L181" s="293" t="s">
        <v>73</v>
      </c>
      <c r="M181" s="321" t="s">
        <v>183</v>
      </c>
      <c r="N181" s="303"/>
      <c r="O181" s="421"/>
      <c r="P181" s="324"/>
      <c r="Q181" s="99"/>
    </row>
    <row r="182" spans="1:17" s="3" customFormat="1" ht="85.5" customHeight="1" x14ac:dyDescent="0.25">
      <c r="A182" s="300">
        <f>A175+1</f>
        <v>33</v>
      </c>
      <c r="B182" s="302" t="s">
        <v>547</v>
      </c>
      <c r="C182" s="292" t="s">
        <v>77</v>
      </c>
      <c r="D182" s="229" t="s">
        <v>160</v>
      </c>
      <c r="E182" s="314" t="s">
        <v>550</v>
      </c>
      <c r="F182" s="316" t="s">
        <v>548</v>
      </c>
      <c r="G182" s="314" t="s">
        <v>549</v>
      </c>
      <c r="H182" s="318">
        <v>30936872</v>
      </c>
      <c r="I182" s="322" t="s">
        <v>552</v>
      </c>
      <c r="J182" s="330"/>
      <c r="K182" s="327" t="s">
        <v>4</v>
      </c>
      <c r="L182" s="292" t="s">
        <v>73</v>
      </c>
      <c r="M182" s="294" t="s">
        <v>553</v>
      </c>
      <c r="N182" s="302" t="s">
        <v>551</v>
      </c>
      <c r="O182" s="336">
        <v>45581</v>
      </c>
      <c r="P182" s="325"/>
      <c r="Q182" s="99"/>
    </row>
    <row r="183" spans="1:17" s="3" customFormat="1" ht="85.5" customHeight="1" x14ac:dyDescent="0.25">
      <c r="A183" s="301"/>
      <c r="B183" s="303"/>
      <c r="C183" s="293"/>
      <c r="D183" s="229" t="s">
        <v>2</v>
      </c>
      <c r="E183" s="315"/>
      <c r="F183" s="317"/>
      <c r="G183" s="315"/>
      <c r="H183" s="319"/>
      <c r="I183" s="324"/>
      <c r="J183" s="332"/>
      <c r="K183" s="328"/>
      <c r="L183" s="293"/>
      <c r="M183" s="321"/>
      <c r="N183" s="303"/>
      <c r="O183" s="337"/>
      <c r="P183" s="326"/>
      <c r="Q183" s="99"/>
    </row>
    <row r="184" spans="1:17" s="3" customFormat="1" ht="70.5" customHeight="1" x14ac:dyDescent="0.25">
      <c r="A184" s="300">
        <f>A182+1</f>
        <v>34</v>
      </c>
      <c r="B184" s="302" t="s">
        <v>5</v>
      </c>
      <c r="C184" s="292" t="s">
        <v>77</v>
      </c>
      <c r="D184" s="19" t="s">
        <v>253</v>
      </c>
      <c r="E184" s="292"/>
      <c r="F184" s="304" t="s">
        <v>571</v>
      </c>
      <c r="G184" s="306" t="s">
        <v>577</v>
      </c>
      <c r="H184" s="308">
        <v>6765000</v>
      </c>
      <c r="I184" s="308"/>
      <c r="J184" s="310"/>
      <c r="K184" s="290" t="s">
        <v>81</v>
      </c>
      <c r="L184" s="292" t="s">
        <v>74</v>
      </c>
      <c r="M184" s="294" t="s">
        <v>578</v>
      </c>
      <c r="N184" s="296"/>
      <c r="O184" s="298" t="s">
        <v>575</v>
      </c>
      <c r="P184" s="298" t="s">
        <v>576</v>
      </c>
      <c r="Q184" s="3" t="s">
        <v>574</v>
      </c>
    </row>
    <row r="185" spans="1:17" s="3" customFormat="1" ht="99" customHeight="1" x14ac:dyDescent="0.25">
      <c r="A185" s="301"/>
      <c r="B185" s="303"/>
      <c r="C185" s="293"/>
      <c r="D185" s="19" t="s">
        <v>2</v>
      </c>
      <c r="E185" s="293"/>
      <c r="F185" s="305"/>
      <c r="G185" s="307"/>
      <c r="H185" s="309"/>
      <c r="I185" s="309"/>
      <c r="J185" s="311"/>
      <c r="K185" s="291"/>
      <c r="L185" s="293"/>
      <c r="M185" s="295"/>
      <c r="N185" s="297"/>
      <c r="O185" s="299"/>
      <c r="P185" s="299"/>
    </row>
    <row r="186" spans="1:17" s="3" customFormat="1" ht="105" x14ac:dyDescent="0.25">
      <c r="A186" s="252">
        <f t="shared" ref="A186" si="3">A184+1</f>
        <v>35</v>
      </c>
      <c r="B186" s="251"/>
      <c r="C186" s="267" t="s">
        <v>77</v>
      </c>
      <c r="D186" s="19" t="s">
        <v>585</v>
      </c>
      <c r="E186" s="250"/>
      <c r="F186" s="254" t="s">
        <v>571</v>
      </c>
      <c r="G186" s="266" t="s">
        <v>584</v>
      </c>
      <c r="H186" s="255">
        <v>6765000</v>
      </c>
      <c r="I186" s="255" t="s">
        <v>586</v>
      </c>
      <c r="J186" s="258" t="s">
        <v>71</v>
      </c>
      <c r="K186" s="253" t="s">
        <v>81</v>
      </c>
      <c r="L186" s="250" t="s">
        <v>74</v>
      </c>
      <c r="M186" s="66" t="s">
        <v>588</v>
      </c>
      <c r="N186" s="256"/>
      <c r="O186" s="257" t="s">
        <v>587</v>
      </c>
      <c r="P186" s="257" t="s">
        <v>576</v>
      </c>
    </row>
    <row r="187" spans="1:17" s="3" customFormat="1" ht="75" x14ac:dyDescent="0.25">
      <c r="A187" s="270">
        <f t="shared" ref="A187:A188" si="4">A186+1</f>
        <v>36</v>
      </c>
      <c r="B187" s="269" t="s">
        <v>5</v>
      </c>
      <c r="C187" s="277" t="s">
        <v>598</v>
      </c>
      <c r="D187" s="19"/>
      <c r="E187" s="268"/>
      <c r="F187" s="271" t="s">
        <v>590</v>
      </c>
      <c r="G187" s="277" t="s">
        <v>615</v>
      </c>
      <c r="H187" s="272">
        <f>21913477.16+3867084.2</f>
        <v>25780561.359999999</v>
      </c>
      <c r="I187" s="272"/>
      <c r="J187" s="275"/>
      <c r="K187" s="276" t="s">
        <v>169</v>
      </c>
      <c r="L187" s="268"/>
      <c r="M187" s="67" t="s">
        <v>612</v>
      </c>
      <c r="N187" s="273"/>
      <c r="O187" s="57">
        <v>45785</v>
      </c>
      <c r="P187" s="274" t="s">
        <v>613</v>
      </c>
    </row>
    <row r="188" spans="1:17" s="3" customFormat="1" ht="45" x14ac:dyDescent="0.25">
      <c r="A188" s="270">
        <f t="shared" si="4"/>
        <v>37</v>
      </c>
      <c r="B188" s="269" t="s">
        <v>5</v>
      </c>
      <c r="C188" s="277" t="s">
        <v>599</v>
      </c>
      <c r="D188" s="19"/>
      <c r="E188" s="268"/>
      <c r="F188" s="271" t="s">
        <v>591</v>
      </c>
      <c r="G188" s="277" t="s">
        <v>614</v>
      </c>
      <c r="H188" s="272">
        <f>65928473.71+11133679.91</f>
        <v>77062153.620000005</v>
      </c>
      <c r="I188" s="272"/>
      <c r="J188" s="275"/>
      <c r="K188" s="276" t="s">
        <v>169</v>
      </c>
      <c r="L188" s="268"/>
      <c r="M188" s="67" t="s">
        <v>616</v>
      </c>
      <c r="N188" s="273"/>
      <c r="O188" s="57">
        <v>45789</v>
      </c>
      <c r="P188" s="274" t="s">
        <v>613</v>
      </c>
    </row>
    <row r="189" spans="1:17" s="3" customFormat="1" ht="60" x14ac:dyDescent="0.25">
      <c r="A189" s="283">
        <f>A188+1</f>
        <v>38</v>
      </c>
      <c r="B189" s="282" t="s">
        <v>621</v>
      </c>
      <c r="C189" s="277" t="s">
        <v>77</v>
      </c>
      <c r="D189" s="19" t="s">
        <v>160</v>
      </c>
      <c r="E189" s="281"/>
      <c r="F189" s="284" t="s">
        <v>618</v>
      </c>
      <c r="G189" s="277" t="s">
        <v>620</v>
      </c>
      <c r="H189" s="285">
        <v>5100000</v>
      </c>
      <c r="I189" s="285"/>
      <c r="J189" s="289"/>
      <c r="K189" s="276" t="s">
        <v>4</v>
      </c>
      <c r="L189" s="281" t="s">
        <v>73</v>
      </c>
      <c r="M189" s="67" t="s">
        <v>619</v>
      </c>
      <c r="N189" s="287" t="s">
        <v>245</v>
      </c>
      <c r="O189" s="57">
        <v>45814</v>
      </c>
      <c r="P189" s="288"/>
    </row>
    <row r="190" spans="1:17" s="3" customFormat="1" ht="60" x14ac:dyDescent="0.25">
      <c r="A190" s="283">
        <f>A189+1</f>
        <v>39</v>
      </c>
      <c r="B190" s="282" t="s">
        <v>621</v>
      </c>
      <c r="C190" s="277" t="s">
        <v>77</v>
      </c>
      <c r="D190" s="19" t="s">
        <v>2</v>
      </c>
      <c r="E190" s="281"/>
      <c r="F190" s="284" t="s">
        <v>618</v>
      </c>
      <c r="G190" s="277" t="s">
        <v>620</v>
      </c>
      <c r="H190" s="285">
        <v>5100000</v>
      </c>
      <c r="I190" s="285"/>
      <c r="J190" s="289"/>
      <c r="K190" s="276" t="s">
        <v>4</v>
      </c>
      <c r="L190" s="281" t="s">
        <v>73</v>
      </c>
      <c r="M190" s="67" t="s">
        <v>619</v>
      </c>
      <c r="N190" s="287" t="s">
        <v>245</v>
      </c>
      <c r="O190" s="57">
        <v>45814</v>
      </c>
      <c r="P190" s="288"/>
    </row>
    <row r="191" spans="1:17" s="3" customFormat="1" ht="26.25" customHeight="1" x14ac:dyDescent="0.25">
      <c r="A191" s="300">
        <f>A190+1</f>
        <v>40</v>
      </c>
      <c r="B191" s="302" t="s">
        <v>621</v>
      </c>
      <c r="C191" s="277" t="s">
        <v>207</v>
      </c>
      <c r="D191" s="290" t="s">
        <v>2</v>
      </c>
      <c r="E191" s="292"/>
      <c r="F191" s="304" t="s">
        <v>618</v>
      </c>
      <c r="G191" s="423" t="s">
        <v>620</v>
      </c>
      <c r="H191" s="308">
        <v>37700000</v>
      </c>
      <c r="I191" s="308"/>
      <c r="J191" s="310"/>
      <c r="K191" s="427" t="s">
        <v>4</v>
      </c>
      <c r="L191" s="292" t="s">
        <v>73</v>
      </c>
      <c r="M191" s="334" t="s">
        <v>622</v>
      </c>
      <c r="N191" s="296" t="s">
        <v>245</v>
      </c>
      <c r="O191" s="338">
        <v>45826</v>
      </c>
      <c r="P191" s="298"/>
    </row>
    <row r="192" spans="1:17" s="3" customFormat="1" x14ac:dyDescent="0.25">
      <c r="A192" s="355"/>
      <c r="B192" s="333"/>
      <c r="C192" s="277" t="s">
        <v>204</v>
      </c>
      <c r="D192" s="353"/>
      <c r="E192" s="342"/>
      <c r="F192" s="422"/>
      <c r="G192" s="424"/>
      <c r="H192" s="329"/>
      <c r="I192" s="329"/>
      <c r="J192" s="426"/>
      <c r="K192" s="428"/>
      <c r="L192" s="342"/>
      <c r="M192" s="340"/>
      <c r="N192" s="371"/>
      <c r="O192" s="349"/>
      <c r="P192" s="430"/>
    </row>
    <row r="193" spans="1:16" s="3" customFormat="1" x14ac:dyDescent="0.25">
      <c r="A193" s="355"/>
      <c r="B193" s="333"/>
      <c r="C193" s="277" t="s">
        <v>208</v>
      </c>
      <c r="D193" s="353"/>
      <c r="E193" s="342"/>
      <c r="F193" s="422"/>
      <c r="G193" s="424"/>
      <c r="H193" s="329"/>
      <c r="I193" s="329"/>
      <c r="J193" s="426"/>
      <c r="K193" s="428"/>
      <c r="L193" s="342"/>
      <c r="M193" s="340"/>
      <c r="N193" s="371"/>
      <c r="O193" s="349"/>
      <c r="P193" s="430"/>
    </row>
    <row r="194" spans="1:16" s="3" customFormat="1" x14ac:dyDescent="0.25">
      <c r="A194" s="355"/>
      <c r="B194" s="333"/>
      <c r="C194" s="277" t="s">
        <v>209</v>
      </c>
      <c r="D194" s="353"/>
      <c r="E194" s="342"/>
      <c r="F194" s="422"/>
      <c r="G194" s="424"/>
      <c r="H194" s="329"/>
      <c r="I194" s="329"/>
      <c r="J194" s="426"/>
      <c r="K194" s="428"/>
      <c r="L194" s="342"/>
      <c r="M194" s="340"/>
      <c r="N194" s="371"/>
      <c r="O194" s="349"/>
      <c r="P194" s="430"/>
    </row>
    <row r="195" spans="1:16" s="3" customFormat="1" x14ac:dyDescent="0.25">
      <c r="A195" s="355"/>
      <c r="B195" s="333"/>
      <c r="C195" s="277" t="s">
        <v>205</v>
      </c>
      <c r="D195" s="353"/>
      <c r="E195" s="342"/>
      <c r="F195" s="422"/>
      <c r="G195" s="424"/>
      <c r="H195" s="329"/>
      <c r="I195" s="329"/>
      <c r="J195" s="426"/>
      <c r="K195" s="428"/>
      <c r="L195" s="342"/>
      <c r="M195" s="340"/>
      <c r="N195" s="371"/>
      <c r="O195" s="349"/>
      <c r="P195" s="430"/>
    </row>
    <row r="196" spans="1:16" s="3" customFormat="1" x14ac:dyDescent="0.25">
      <c r="A196" s="355"/>
      <c r="B196" s="333"/>
      <c r="C196" s="277" t="s">
        <v>210</v>
      </c>
      <c r="D196" s="353"/>
      <c r="E196" s="342"/>
      <c r="F196" s="422"/>
      <c r="G196" s="424"/>
      <c r="H196" s="329"/>
      <c r="I196" s="329"/>
      <c r="J196" s="426"/>
      <c r="K196" s="428"/>
      <c r="L196" s="342"/>
      <c r="M196" s="340"/>
      <c r="N196" s="371"/>
      <c r="O196" s="349"/>
      <c r="P196" s="430"/>
    </row>
    <row r="197" spans="1:16" s="3" customFormat="1" x14ac:dyDescent="0.25">
      <c r="A197" s="301"/>
      <c r="B197" s="303"/>
      <c r="C197" s="277" t="s">
        <v>211</v>
      </c>
      <c r="D197" s="291"/>
      <c r="E197" s="293"/>
      <c r="F197" s="305"/>
      <c r="G197" s="425"/>
      <c r="H197" s="309"/>
      <c r="I197" s="309"/>
      <c r="J197" s="311"/>
      <c r="K197" s="429"/>
      <c r="L197" s="293"/>
      <c r="M197" s="335"/>
      <c r="N197" s="297"/>
      <c r="O197" s="339"/>
      <c r="P197" s="299"/>
    </row>
    <row r="198" spans="1:16" s="3" customFormat="1" x14ac:dyDescent="0.25">
      <c r="A198" s="300">
        <f>A191+1</f>
        <v>41</v>
      </c>
      <c r="B198" s="302" t="s">
        <v>621</v>
      </c>
      <c r="C198" s="277" t="s">
        <v>207</v>
      </c>
      <c r="D198" s="290" t="s">
        <v>160</v>
      </c>
      <c r="E198" s="292"/>
      <c r="F198" s="304" t="s">
        <v>618</v>
      </c>
      <c r="G198" s="423" t="s">
        <v>620</v>
      </c>
      <c r="H198" s="308">
        <v>37700000</v>
      </c>
      <c r="I198" s="308"/>
      <c r="J198" s="310"/>
      <c r="K198" s="427" t="s">
        <v>4</v>
      </c>
      <c r="L198" s="292" t="s">
        <v>73</v>
      </c>
      <c r="M198" s="334" t="s">
        <v>622</v>
      </c>
      <c r="N198" s="296" t="s">
        <v>245</v>
      </c>
      <c r="O198" s="338">
        <v>45826</v>
      </c>
      <c r="P198" s="298"/>
    </row>
    <row r="199" spans="1:16" s="3" customFormat="1" x14ac:dyDescent="0.25">
      <c r="A199" s="355"/>
      <c r="B199" s="333"/>
      <c r="C199" s="277" t="s">
        <v>204</v>
      </c>
      <c r="D199" s="353"/>
      <c r="E199" s="342"/>
      <c r="F199" s="422"/>
      <c r="G199" s="424"/>
      <c r="H199" s="329"/>
      <c r="I199" s="329"/>
      <c r="J199" s="426"/>
      <c r="K199" s="428"/>
      <c r="L199" s="342"/>
      <c r="M199" s="340"/>
      <c r="N199" s="371"/>
      <c r="O199" s="349"/>
      <c r="P199" s="430"/>
    </row>
    <row r="200" spans="1:16" s="3" customFormat="1" x14ac:dyDescent="0.25">
      <c r="A200" s="355"/>
      <c r="B200" s="333"/>
      <c r="C200" s="277" t="s">
        <v>208</v>
      </c>
      <c r="D200" s="353"/>
      <c r="E200" s="342"/>
      <c r="F200" s="422"/>
      <c r="G200" s="424"/>
      <c r="H200" s="329"/>
      <c r="I200" s="329"/>
      <c r="J200" s="426"/>
      <c r="K200" s="428"/>
      <c r="L200" s="342"/>
      <c r="M200" s="340"/>
      <c r="N200" s="371"/>
      <c r="O200" s="349"/>
      <c r="P200" s="430"/>
    </row>
    <row r="201" spans="1:16" s="3" customFormat="1" x14ac:dyDescent="0.25">
      <c r="A201" s="355"/>
      <c r="B201" s="333"/>
      <c r="C201" s="277" t="s">
        <v>209</v>
      </c>
      <c r="D201" s="353"/>
      <c r="E201" s="342"/>
      <c r="F201" s="422"/>
      <c r="G201" s="424"/>
      <c r="H201" s="329"/>
      <c r="I201" s="329"/>
      <c r="J201" s="426"/>
      <c r="K201" s="428"/>
      <c r="L201" s="342"/>
      <c r="M201" s="340"/>
      <c r="N201" s="371"/>
      <c r="O201" s="349"/>
      <c r="P201" s="430"/>
    </row>
    <row r="202" spans="1:16" s="3" customFormat="1" x14ac:dyDescent="0.25">
      <c r="A202" s="355"/>
      <c r="B202" s="333"/>
      <c r="C202" s="277" t="s">
        <v>205</v>
      </c>
      <c r="D202" s="353"/>
      <c r="E202" s="342"/>
      <c r="F202" s="422"/>
      <c r="G202" s="424"/>
      <c r="H202" s="329"/>
      <c r="I202" s="329"/>
      <c r="J202" s="426"/>
      <c r="K202" s="428"/>
      <c r="L202" s="342"/>
      <c r="M202" s="340"/>
      <c r="N202" s="371"/>
      <c r="O202" s="349"/>
      <c r="P202" s="430"/>
    </row>
    <row r="203" spans="1:16" s="3" customFormat="1" x14ac:dyDescent="0.25">
      <c r="A203" s="355"/>
      <c r="B203" s="333"/>
      <c r="C203" s="277" t="s">
        <v>210</v>
      </c>
      <c r="D203" s="353"/>
      <c r="E203" s="342"/>
      <c r="F203" s="422"/>
      <c r="G203" s="424"/>
      <c r="H203" s="329"/>
      <c r="I203" s="329"/>
      <c r="J203" s="426"/>
      <c r="K203" s="428"/>
      <c r="L203" s="342"/>
      <c r="M203" s="340"/>
      <c r="N203" s="371"/>
      <c r="O203" s="349"/>
      <c r="P203" s="430"/>
    </row>
    <row r="204" spans="1:16" s="3" customFormat="1" x14ac:dyDescent="0.25">
      <c r="A204" s="301"/>
      <c r="B204" s="303"/>
      <c r="C204" s="277" t="s">
        <v>211</v>
      </c>
      <c r="D204" s="291"/>
      <c r="E204" s="293"/>
      <c r="F204" s="305"/>
      <c r="G204" s="425"/>
      <c r="H204" s="309"/>
      <c r="I204" s="309"/>
      <c r="J204" s="311"/>
      <c r="K204" s="429"/>
      <c r="L204" s="293"/>
      <c r="M204" s="335"/>
      <c r="N204" s="297"/>
      <c r="O204" s="339"/>
      <c r="P204" s="299"/>
    </row>
    <row r="205" spans="1:16" s="3" customFormat="1" ht="99.75" customHeight="1" x14ac:dyDescent="0.25">
      <c r="A205" s="35">
        <f>A198+1</f>
        <v>42</v>
      </c>
      <c r="B205" s="2" t="s">
        <v>5</v>
      </c>
      <c r="C205" s="40" t="s">
        <v>527</v>
      </c>
      <c r="D205" s="40" t="s">
        <v>531</v>
      </c>
      <c r="E205" s="48"/>
      <c r="F205" s="212" t="s">
        <v>185</v>
      </c>
      <c r="G205" s="40" t="s">
        <v>517</v>
      </c>
      <c r="H205" s="213">
        <v>48995998</v>
      </c>
      <c r="I205" s="223"/>
      <c r="J205" s="223"/>
      <c r="K205" s="40" t="s">
        <v>169</v>
      </c>
      <c r="L205" s="14" t="s">
        <v>73</v>
      </c>
      <c r="M205" s="224"/>
      <c r="N205" s="225"/>
      <c r="O205" s="219" t="s">
        <v>523</v>
      </c>
      <c r="P205" s="223"/>
    </row>
    <row r="206" spans="1:16" s="3" customFormat="1" ht="99.75" customHeight="1" x14ac:dyDescent="0.25">
      <c r="A206" s="35">
        <f t="shared" ref="A206:A209" si="5">A205+1</f>
        <v>43</v>
      </c>
      <c r="B206" s="220"/>
      <c r="C206" s="40" t="s">
        <v>77</v>
      </c>
      <c r="D206" s="40" t="s">
        <v>2</v>
      </c>
      <c r="E206" s="48"/>
      <c r="F206" s="212" t="s">
        <v>508</v>
      </c>
      <c r="G206" s="40" t="s">
        <v>518</v>
      </c>
      <c r="H206" s="213">
        <v>3905787.4791085259</v>
      </c>
      <c r="I206" s="221"/>
      <c r="J206" s="221"/>
      <c r="K206" s="40" t="s">
        <v>79</v>
      </c>
      <c r="L206" s="14" t="s">
        <v>73</v>
      </c>
      <c r="M206" s="222"/>
      <c r="N206" s="220"/>
      <c r="O206" s="219" t="s">
        <v>523</v>
      </c>
      <c r="P206" s="221"/>
    </row>
    <row r="207" spans="1:16" s="3" customFormat="1" ht="71.25" x14ac:dyDescent="0.25">
      <c r="A207" s="35">
        <f t="shared" si="5"/>
        <v>44</v>
      </c>
      <c r="B207" s="2"/>
      <c r="C207" s="40" t="s">
        <v>77</v>
      </c>
      <c r="D207" s="40" t="s">
        <v>532</v>
      </c>
      <c r="E207" s="40"/>
      <c r="F207" s="212" t="s">
        <v>509</v>
      </c>
      <c r="G207" s="40" t="s">
        <v>518</v>
      </c>
      <c r="H207" s="213">
        <v>4841600.0194335161</v>
      </c>
      <c r="I207" s="24"/>
      <c r="J207" s="24"/>
      <c r="K207" s="40" t="s">
        <v>79</v>
      </c>
      <c r="L207" s="14" t="s">
        <v>73</v>
      </c>
      <c r="M207" s="20"/>
      <c r="N207" s="2"/>
      <c r="O207" s="219" t="s">
        <v>523</v>
      </c>
      <c r="P207" s="24"/>
    </row>
    <row r="208" spans="1:16" s="3" customFormat="1" ht="57" x14ac:dyDescent="0.25">
      <c r="A208" s="35">
        <f t="shared" si="5"/>
        <v>45</v>
      </c>
      <c r="B208" s="2"/>
      <c r="C208" s="40" t="s">
        <v>77</v>
      </c>
      <c r="D208" s="40" t="s">
        <v>529</v>
      </c>
      <c r="E208" s="40"/>
      <c r="F208" s="212" t="s">
        <v>504</v>
      </c>
      <c r="G208" s="40" t="s">
        <v>512</v>
      </c>
      <c r="H208" s="213">
        <v>12813030</v>
      </c>
      <c r="I208" s="24"/>
      <c r="J208" s="24"/>
      <c r="K208" s="40" t="s">
        <v>533</v>
      </c>
      <c r="L208" s="14" t="s">
        <v>73</v>
      </c>
      <c r="M208" s="20"/>
      <c r="N208" s="2"/>
      <c r="O208" s="219" t="s">
        <v>521</v>
      </c>
      <c r="P208" s="24"/>
    </row>
    <row r="209" spans="1:17" s="3" customFormat="1" ht="90" x14ac:dyDescent="0.25">
      <c r="A209" s="35">
        <f t="shared" si="5"/>
        <v>46</v>
      </c>
      <c r="B209" s="2" t="s">
        <v>0</v>
      </c>
      <c r="C209" s="40" t="s">
        <v>77</v>
      </c>
      <c r="D209" s="40" t="s">
        <v>168</v>
      </c>
      <c r="E209" s="40"/>
      <c r="F209" s="115" t="s">
        <v>537</v>
      </c>
      <c r="G209" s="40"/>
      <c r="H209" s="41"/>
      <c r="I209" s="24"/>
      <c r="J209" s="24"/>
      <c r="K209" s="40" t="s">
        <v>4</v>
      </c>
      <c r="L209" s="14" t="s">
        <v>74</v>
      </c>
      <c r="M209" s="20"/>
      <c r="N209" s="2"/>
      <c r="O209" s="45" t="s">
        <v>521</v>
      </c>
      <c r="P209" s="24"/>
    </row>
    <row r="210" spans="1:17" s="3" customFormat="1" ht="165.75" x14ac:dyDescent="0.25">
      <c r="A210" s="280">
        <f>A209+1</f>
        <v>47</v>
      </c>
      <c r="B210" s="2" t="s">
        <v>3</v>
      </c>
      <c r="C210" s="40" t="s">
        <v>181</v>
      </c>
      <c r="D210" s="178" t="s">
        <v>477</v>
      </c>
      <c r="E210" s="200"/>
      <c r="F210" s="201" t="s">
        <v>478</v>
      </c>
      <c r="G210" s="190" t="s">
        <v>483</v>
      </c>
      <c r="H210" s="193">
        <v>3150000</v>
      </c>
      <c r="I210" s="193" t="s">
        <v>481</v>
      </c>
      <c r="J210" s="194" t="s">
        <v>482</v>
      </c>
      <c r="K210" s="195"/>
      <c r="L210" s="196" t="s">
        <v>479</v>
      </c>
      <c r="M210" s="197" t="s">
        <v>480</v>
      </c>
      <c r="N210" s="195"/>
      <c r="O210" s="198">
        <v>45706</v>
      </c>
      <c r="P210" s="199">
        <v>45810</v>
      </c>
    </row>
    <row r="211" spans="1:17" s="3" customFormat="1" ht="75" customHeight="1" x14ac:dyDescent="0.25">
      <c r="A211" s="312">
        <f>A210+1</f>
        <v>48</v>
      </c>
      <c r="B211" s="302" t="s">
        <v>5</v>
      </c>
      <c r="C211" s="292" t="s">
        <v>77</v>
      </c>
      <c r="D211" s="208" t="s">
        <v>160</v>
      </c>
      <c r="E211" s="314" t="s">
        <v>496</v>
      </c>
      <c r="F211" s="316" t="s">
        <v>493</v>
      </c>
      <c r="G211" s="314" t="s">
        <v>495</v>
      </c>
      <c r="H211" s="318">
        <v>14760000</v>
      </c>
      <c r="I211" s="322"/>
      <c r="J211" s="322"/>
      <c r="K211" s="327" t="s">
        <v>169</v>
      </c>
      <c r="L211" s="292" t="s">
        <v>74</v>
      </c>
      <c r="M211" s="320" t="s">
        <v>494</v>
      </c>
      <c r="N211" s="302"/>
      <c r="O211" s="336">
        <v>45715</v>
      </c>
      <c r="P211" s="325">
        <v>45762</v>
      </c>
      <c r="Q211" s="99"/>
    </row>
    <row r="212" spans="1:17" s="3" customFormat="1" ht="75" customHeight="1" x14ac:dyDescent="0.25">
      <c r="A212" s="313"/>
      <c r="B212" s="303"/>
      <c r="C212" s="293"/>
      <c r="D212" s="208" t="s">
        <v>2</v>
      </c>
      <c r="E212" s="315"/>
      <c r="F212" s="317"/>
      <c r="G212" s="315"/>
      <c r="H212" s="319"/>
      <c r="I212" s="324"/>
      <c r="J212" s="324"/>
      <c r="K212" s="328"/>
      <c r="L212" s="293"/>
      <c r="M212" s="321"/>
      <c r="N212" s="303"/>
      <c r="O212" s="337"/>
      <c r="P212" s="326"/>
      <c r="Q212" s="99"/>
    </row>
    <row r="213" spans="1:17" s="3" customFormat="1" ht="45" x14ac:dyDescent="0.25">
      <c r="A213" s="280">
        <f>A211+1</f>
        <v>49</v>
      </c>
      <c r="B213" s="231" t="s">
        <v>0</v>
      </c>
      <c r="C213" s="14" t="s">
        <v>77</v>
      </c>
      <c r="D213" s="19" t="s">
        <v>171</v>
      </c>
      <c r="E213" s="14"/>
      <c r="F213" s="233" t="s">
        <v>554</v>
      </c>
      <c r="G213" s="128" t="s">
        <v>558</v>
      </c>
      <c r="H213" s="230"/>
      <c r="I213" s="230"/>
      <c r="J213" s="38"/>
      <c r="K213" s="232" t="s">
        <v>555</v>
      </c>
      <c r="L213" s="14"/>
      <c r="M213" s="228" t="s">
        <v>559</v>
      </c>
      <c r="N213" s="1" t="s">
        <v>557</v>
      </c>
      <c r="O213" s="226"/>
      <c r="P213" s="226" t="s">
        <v>556</v>
      </c>
    </row>
    <row r="214" spans="1:17" s="3" customFormat="1" ht="90" x14ac:dyDescent="0.25">
      <c r="A214" s="59">
        <f>A213+1</f>
        <v>50</v>
      </c>
      <c r="B214" s="216" t="s">
        <v>170</v>
      </c>
      <c r="C214" s="14" t="s">
        <v>77</v>
      </c>
      <c r="D214" s="19" t="s">
        <v>171</v>
      </c>
      <c r="E214" s="14"/>
      <c r="F214" s="114" t="s">
        <v>544</v>
      </c>
      <c r="G214" s="128" t="s">
        <v>538</v>
      </c>
      <c r="H214" s="217">
        <v>36900000</v>
      </c>
      <c r="I214" s="217" t="s">
        <v>539</v>
      </c>
      <c r="J214" s="38"/>
      <c r="K214" s="218" t="s">
        <v>4</v>
      </c>
      <c r="L214" s="14" t="s">
        <v>74</v>
      </c>
      <c r="M214" s="227" t="s">
        <v>543</v>
      </c>
      <c r="N214" s="1" t="s">
        <v>541</v>
      </c>
      <c r="O214" s="226" t="s">
        <v>545</v>
      </c>
      <c r="P214" s="226" t="s">
        <v>546</v>
      </c>
    </row>
    <row r="215" spans="1:17" s="3" customFormat="1" ht="38.25" x14ac:dyDescent="0.25">
      <c r="A215" s="59">
        <f t="shared" ref="A215:A217" si="6">A214+1</f>
        <v>51</v>
      </c>
      <c r="B215" s="76" t="s">
        <v>170</v>
      </c>
      <c r="C215" s="14" t="s">
        <v>172</v>
      </c>
      <c r="D215" s="19" t="s">
        <v>171</v>
      </c>
      <c r="E215" s="14"/>
      <c r="F215" s="77" t="s">
        <v>173</v>
      </c>
      <c r="G215" s="14" t="s">
        <v>309</v>
      </c>
      <c r="H215" s="43">
        <v>36000000</v>
      </c>
      <c r="I215" s="74"/>
      <c r="J215" s="74"/>
      <c r="K215" s="74" t="s">
        <v>4</v>
      </c>
      <c r="L215" s="14" t="s">
        <v>74</v>
      </c>
      <c r="M215" s="34" t="s">
        <v>308</v>
      </c>
      <c r="N215" s="76"/>
      <c r="O215" s="72">
        <v>45469</v>
      </c>
      <c r="P215" s="72">
        <v>45657</v>
      </c>
      <c r="Q215" s="99"/>
    </row>
    <row r="216" spans="1:17" s="3" customFormat="1" ht="60" x14ac:dyDescent="0.25">
      <c r="A216" s="59">
        <f t="shared" si="6"/>
        <v>52</v>
      </c>
      <c r="B216" s="2" t="s">
        <v>3</v>
      </c>
      <c r="C216" s="132" t="s">
        <v>211</v>
      </c>
      <c r="D216" s="132" t="s">
        <v>253</v>
      </c>
      <c r="E216" s="135"/>
      <c r="F216" s="133" t="s">
        <v>432</v>
      </c>
      <c r="G216" s="128" t="s">
        <v>435</v>
      </c>
      <c r="H216" s="134">
        <v>6641409</v>
      </c>
      <c r="I216" s="134" t="s">
        <v>448</v>
      </c>
      <c r="J216" s="137" t="s">
        <v>447</v>
      </c>
      <c r="K216" s="131"/>
      <c r="L216" s="131" t="s">
        <v>437</v>
      </c>
      <c r="M216" s="67" t="s">
        <v>439</v>
      </c>
      <c r="N216" s="2"/>
      <c r="O216" s="138">
        <v>45553</v>
      </c>
      <c r="P216" s="136">
        <v>45611</v>
      </c>
    </row>
    <row r="217" spans="1:17" s="3" customFormat="1" ht="60" x14ac:dyDescent="0.25">
      <c r="A217" s="59">
        <f t="shared" si="6"/>
        <v>53</v>
      </c>
      <c r="B217" s="2" t="s">
        <v>3</v>
      </c>
      <c r="C217" s="132" t="s">
        <v>211</v>
      </c>
      <c r="D217" s="132" t="s">
        <v>2</v>
      </c>
      <c r="E217" s="135"/>
      <c r="F217" s="133" t="s">
        <v>432</v>
      </c>
      <c r="G217" s="128" t="s">
        <v>435</v>
      </c>
      <c r="H217" s="134">
        <v>6641409</v>
      </c>
      <c r="I217" s="134" t="s">
        <v>448</v>
      </c>
      <c r="J217" s="137" t="s">
        <v>447</v>
      </c>
      <c r="K217" s="131"/>
      <c r="L217" s="131" t="s">
        <v>437</v>
      </c>
      <c r="M217" s="67" t="s">
        <v>439</v>
      </c>
      <c r="N217" s="2"/>
      <c r="O217" s="138">
        <v>45553</v>
      </c>
      <c r="P217" s="136">
        <v>45611</v>
      </c>
    </row>
    <row r="218" spans="1:17" s="3" customFormat="1" ht="60" customHeight="1" x14ac:dyDescent="0.25">
      <c r="A218" s="312">
        <f>A217+1</f>
        <v>54</v>
      </c>
      <c r="B218" s="302" t="s">
        <v>3</v>
      </c>
      <c r="C218" s="132" t="s">
        <v>211</v>
      </c>
      <c r="D218" s="290" t="s">
        <v>253</v>
      </c>
      <c r="E218" s="327"/>
      <c r="F218" s="316" t="s">
        <v>433</v>
      </c>
      <c r="G218" s="306" t="s">
        <v>436</v>
      </c>
      <c r="H218" s="308">
        <v>4560666</v>
      </c>
      <c r="I218" s="308" t="s">
        <v>449</v>
      </c>
      <c r="J218" s="330" t="s">
        <v>447</v>
      </c>
      <c r="K218" s="302"/>
      <c r="L218" s="302" t="s">
        <v>437</v>
      </c>
      <c r="M218" s="334" t="s">
        <v>440</v>
      </c>
      <c r="N218" s="302"/>
      <c r="O218" s="336">
        <v>45553</v>
      </c>
      <c r="P218" s="338">
        <v>45611</v>
      </c>
    </row>
    <row r="219" spans="1:17" s="3" customFormat="1" ht="60" customHeight="1" x14ac:dyDescent="0.25">
      <c r="A219" s="352"/>
      <c r="B219" s="333"/>
      <c r="C219" s="132" t="s">
        <v>209</v>
      </c>
      <c r="D219" s="353"/>
      <c r="E219" s="341"/>
      <c r="F219" s="354"/>
      <c r="G219" s="348"/>
      <c r="H219" s="329"/>
      <c r="I219" s="329"/>
      <c r="J219" s="331"/>
      <c r="K219" s="333"/>
      <c r="L219" s="333"/>
      <c r="M219" s="340"/>
      <c r="N219" s="333"/>
      <c r="O219" s="344"/>
      <c r="P219" s="349"/>
    </row>
    <row r="220" spans="1:17" s="3" customFormat="1" ht="60" customHeight="1" x14ac:dyDescent="0.25">
      <c r="A220" s="313"/>
      <c r="B220" s="303"/>
      <c r="C220" s="132" t="s">
        <v>204</v>
      </c>
      <c r="D220" s="291"/>
      <c r="E220" s="328"/>
      <c r="F220" s="317"/>
      <c r="G220" s="307"/>
      <c r="H220" s="309"/>
      <c r="I220" s="309"/>
      <c r="J220" s="332"/>
      <c r="K220" s="303"/>
      <c r="L220" s="303"/>
      <c r="M220" s="335"/>
      <c r="N220" s="303"/>
      <c r="O220" s="337"/>
      <c r="P220" s="339"/>
    </row>
    <row r="221" spans="1:17" s="3" customFormat="1" ht="60" customHeight="1" x14ac:dyDescent="0.25">
      <c r="A221" s="312">
        <f>A218+1</f>
        <v>55</v>
      </c>
      <c r="B221" s="302" t="s">
        <v>3</v>
      </c>
      <c r="C221" s="132" t="s">
        <v>211</v>
      </c>
      <c r="D221" s="290" t="s">
        <v>2</v>
      </c>
      <c r="E221" s="327"/>
      <c r="F221" s="316" t="s">
        <v>433</v>
      </c>
      <c r="G221" s="306" t="s">
        <v>436</v>
      </c>
      <c r="H221" s="308">
        <v>4560666</v>
      </c>
      <c r="I221" s="308" t="s">
        <v>449</v>
      </c>
      <c r="J221" s="330" t="s">
        <v>447</v>
      </c>
      <c r="K221" s="302"/>
      <c r="L221" s="302" t="s">
        <v>437</v>
      </c>
      <c r="M221" s="334" t="s">
        <v>440</v>
      </c>
      <c r="N221" s="302"/>
      <c r="O221" s="336">
        <v>45553</v>
      </c>
      <c r="P221" s="338">
        <v>45611</v>
      </c>
    </row>
    <row r="222" spans="1:17" s="3" customFormat="1" ht="60" customHeight="1" x14ac:dyDescent="0.25">
      <c r="A222" s="352"/>
      <c r="B222" s="333"/>
      <c r="C222" s="132" t="s">
        <v>209</v>
      </c>
      <c r="D222" s="353"/>
      <c r="E222" s="341"/>
      <c r="F222" s="354"/>
      <c r="G222" s="348"/>
      <c r="H222" s="329"/>
      <c r="I222" s="329"/>
      <c r="J222" s="331"/>
      <c r="K222" s="333"/>
      <c r="L222" s="333"/>
      <c r="M222" s="340"/>
      <c r="N222" s="333"/>
      <c r="O222" s="344"/>
      <c r="P222" s="349"/>
    </row>
    <row r="223" spans="1:17" s="3" customFormat="1" ht="60" customHeight="1" x14ac:dyDescent="0.25">
      <c r="A223" s="313"/>
      <c r="B223" s="303"/>
      <c r="C223" s="132" t="s">
        <v>204</v>
      </c>
      <c r="D223" s="291"/>
      <c r="E223" s="328"/>
      <c r="F223" s="317"/>
      <c r="G223" s="307"/>
      <c r="H223" s="309"/>
      <c r="I223" s="309"/>
      <c r="J223" s="332"/>
      <c r="K223" s="303"/>
      <c r="L223" s="303"/>
      <c r="M223" s="335"/>
      <c r="N223" s="303"/>
      <c r="O223" s="337"/>
      <c r="P223" s="339"/>
    </row>
    <row r="224" spans="1:17" s="8" customFormat="1" ht="54" customHeight="1" x14ac:dyDescent="0.25">
      <c r="A224" s="312">
        <f>A221+1</f>
        <v>56</v>
      </c>
      <c r="B224" s="296" t="s">
        <v>5</v>
      </c>
      <c r="C224" s="14" t="s">
        <v>204</v>
      </c>
      <c r="D224" s="78" t="s">
        <v>12</v>
      </c>
      <c r="E224" s="78"/>
      <c r="F224" s="366" t="s">
        <v>6</v>
      </c>
      <c r="G224" s="292" t="s">
        <v>83</v>
      </c>
      <c r="H224" s="292" t="s">
        <v>49</v>
      </c>
      <c r="I224" s="360">
        <v>14000000</v>
      </c>
      <c r="J224" s="292">
        <v>0</v>
      </c>
      <c r="K224" s="292" t="s">
        <v>79</v>
      </c>
      <c r="L224" s="292" t="s">
        <v>73</v>
      </c>
      <c r="M224" s="369" t="s">
        <v>369</v>
      </c>
      <c r="N224" s="296"/>
      <c r="O224" s="363">
        <v>45163</v>
      </c>
      <c r="P224" s="363">
        <v>45534</v>
      </c>
      <c r="Q224" s="98"/>
    </row>
    <row r="225" spans="1:17" s="8" customFormat="1" ht="54" customHeight="1" x14ac:dyDescent="0.25">
      <c r="A225" s="352"/>
      <c r="B225" s="371"/>
      <c r="C225" s="14" t="s">
        <v>205</v>
      </c>
      <c r="D225" s="78" t="s">
        <v>12</v>
      </c>
      <c r="E225" s="82"/>
      <c r="F225" s="367"/>
      <c r="G225" s="342"/>
      <c r="H225" s="342"/>
      <c r="I225" s="361"/>
      <c r="J225" s="342"/>
      <c r="K225" s="342"/>
      <c r="L225" s="342"/>
      <c r="M225" s="370"/>
      <c r="N225" s="371"/>
      <c r="O225" s="364"/>
      <c r="P225" s="342"/>
      <c r="Q225" s="98"/>
    </row>
    <row r="226" spans="1:17" s="8" customFormat="1" ht="54" customHeight="1" x14ac:dyDescent="0.25">
      <c r="A226" s="352"/>
      <c r="B226" s="371"/>
      <c r="C226" s="14" t="s">
        <v>204</v>
      </c>
      <c r="D226" s="78" t="s">
        <v>160</v>
      </c>
      <c r="E226" s="82"/>
      <c r="F226" s="367"/>
      <c r="G226" s="342"/>
      <c r="H226" s="342"/>
      <c r="I226" s="361"/>
      <c r="J226" s="342"/>
      <c r="K226" s="342"/>
      <c r="L226" s="342"/>
      <c r="M226" s="370"/>
      <c r="N226" s="371"/>
      <c r="O226" s="364"/>
      <c r="P226" s="342"/>
      <c r="Q226" s="98"/>
    </row>
    <row r="227" spans="1:17" s="8" customFormat="1" ht="54" customHeight="1" x14ac:dyDescent="0.25">
      <c r="A227" s="313"/>
      <c r="B227" s="297"/>
      <c r="C227" s="14" t="s">
        <v>205</v>
      </c>
      <c r="D227" s="14" t="s">
        <v>160</v>
      </c>
      <c r="E227" s="79"/>
      <c r="F227" s="368"/>
      <c r="G227" s="293"/>
      <c r="H227" s="293"/>
      <c r="I227" s="362"/>
      <c r="J227" s="293"/>
      <c r="K227" s="293"/>
      <c r="L227" s="293"/>
      <c r="M227" s="370"/>
      <c r="N227" s="297"/>
      <c r="O227" s="365"/>
      <c r="P227" s="293"/>
      <c r="Q227" s="98"/>
    </row>
    <row r="228" spans="1:17" s="3" customFormat="1" ht="114" x14ac:dyDescent="0.25">
      <c r="A228" s="59">
        <f>A224+1</f>
        <v>57</v>
      </c>
      <c r="B228" s="2" t="s">
        <v>3</v>
      </c>
      <c r="C228" s="14" t="s">
        <v>77</v>
      </c>
      <c r="D228" s="19" t="s">
        <v>342</v>
      </c>
      <c r="E228" s="40"/>
      <c r="F228" s="51" t="s">
        <v>334</v>
      </c>
      <c r="G228" s="40" t="s">
        <v>336</v>
      </c>
      <c r="H228" s="43" t="s">
        <v>96</v>
      </c>
      <c r="I228" s="43" t="s">
        <v>338</v>
      </c>
      <c r="J228" s="26">
        <v>0.01</v>
      </c>
      <c r="K228" s="2" t="s">
        <v>327</v>
      </c>
      <c r="L228" s="2" t="s">
        <v>327</v>
      </c>
      <c r="M228" s="67" t="s">
        <v>340</v>
      </c>
      <c r="N228" s="76" t="s">
        <v>328</v>
      </c>
      <c r="O228" s="57">
        <v>45484</v>
      </c>
      <c r="P228" s="62">
        <v>45551</v>
      </c>
      <c r="Q228" s="99"/>
    </row>
    <row r="229" spans="1:17" s="3" customFormat="1" ht="60" x14ac:dyDescent="0.25">
      <c r="A229" s="59">
        <f t="shared" ref="A229" si="7">A228+1</f>
        <v>58</v>
      </c>
      <c r="B229" s="2" t="s">
        <v>344</v>
      </c>
      <c r="C229" s="14" t="s">
        <v>77</v>
      </c>
      <c r="D229" s="19" t="s">
        <v>355</v>
      </c>
      <c r="E229" s="40"/>
      <c r="F229" s="51" t="s">
        <v>353</v>
      </c>
      <c r="G229" s="40" t="s">
        <v>354</v>
      </c>
      <c r="H229" s="43" t="s">
        <v>96</v>
      </c>
      <c r="I229" s="43" t="s">
        <v>356</v>
      </c>
      <c r="J229" s="26">
        <v>0.01</v>
      </c>
      <c r="K229" s="2" t="s">
        <v>327</v>
      </c>
      <c r="L229" s="2" t="s">
        <v>327</v>
      </c>
      <c r="M229" s="67" t="s">
        <v>357</v>
      </c>
      <c r="N229" s="2" t="s">
        <v>328</v>
      </c>
      <c r="O229" s="57">
        <v>45499</v>
      </c>
      <c r="P229" s="62">
        <v>45565</v>
      </c>
      <c r="Q229" s="99"/>
    </row>
    <row r="230" spans="1:17" s="3" customFormat="1" ht="21" customHeight="1" x14ac:dyDescent="0.25">
      <c r="A230" s="312">
        <f>A229+1</f>
        <v>59</v>
      </c>
      <c r="B230" s="302" t="s">
        <v>352</v>
      </c>
      <c r="C230" s="40" t="s">
        <v>207</v>
      </c>
      <c r="D230" s="290" t="s">
        <v>160</v>
      </c>
      <c r="E230" s="327"/>
      <c r="F230" s="316" t="s">
        <v>350</v>
      </c>
      <c r="G230" s="327" t="s">
        <v>351</v>
      </c>
      <c r="H230" s="308">
        <v>50460000</v>
      </c>
      <c r="I230" s="308"/>
      <c r="J230" s="330">
        <v>0</v>
      </c>
      <c r="K230" s="302" t="s">
        <v>80</v>
      </c>
      <c r="L230" s="302" t="s">
        <v>73</v>
      </c>
      <c r="M230" s="340" t="s">
        <v>296</v>
      </c>
      <c r="N230" s="302" t="s">
        <v>301</v>
      </c>
      <c r="O230" s="338">
        <v>45471</v>
      </c>
      <c r="P230" s="325" t="s">
        <v>349</v>
      </c>
      <c r="Q230" s="99"/>
    </row>
    <row r="231" spans="1:17" s="3" customFormat="1" ht="15" customHeight="1" x14ac:dyDescent="0.25">
      <c r="A231" s="352"/>
      <c r="B231" s="333"/>
      <c r="C231" s="40" t="s">
        <v>204</v>
      </c>
      <c r="D231" s="353"/>
      <c r="E231" s="341"/>
      <c r="F231" s="354"/>
      <c r="G231" s="341"/>
      <c r="H231" s="329"/>
      <c r="I231" s="329"/>
      <c r="J231" s="331"/>
      <c r="K231" s="333"/>
      <c r="L231" s="333"/>
      <c r="M231" s="340"/>
      <c r="N231" s="333"/>
      <c r="O231" s="349"/>
      <c r="P231" s="407"/>
      <c r="Q231" s="99"/>
    </row>
    <row r="232" spans="1:17" s="3" customFormat="1" ht="15" customHeight="1" x14ac:dyDescent="0.25">
      <c r="A232" s="352"/>
      <c r="B232" s="333"/>
      <c r="C232" s="40" t="s">
        <v>208</v>
      </c>
      <c r="D232" s="353"/>
      <c r="E232" s="341"/>
      <c r="F232" s="354"/>
      <c r="G232" s="341"/>
      <c r="H232" s="329"/>
      <c r="I232" s="329"/>
      <c r="J232" s="331"/>
      <c r="K232" s="333"/>
      <c r="L232" s="333"/>
      <c r="M232" s="340"/>
      <c r="N232" s="333"/>
      <c r="O232" s="349"/>
      <c r="P232" s="407"/>
      <c r="Q232" s="99"/>
    </row>
    <row r="233" spans="1:17" s="3" customFormat="1" ht="15" customHeight="1" x14ac:dyDescent="0.25">
      <c r="A233" s="352"/>
      <c r="B233" s="333"/>
      <c r="C233" s="40" t="s">
        <v>209</v>
      </c>
      <c r="D233" s="353"/>
      <c r="E233" s="341"/>
      <c r="F233" s="354"/>
      <c r="G233" s="341"/>
      <c r="H233" s="329"/>
      <c r="I233" s="329"/>
      <c r="J233" s="331"/>
      <c r="K233" s="333"/>
      <c r="L233" s="333"/>
      <c r="M233" s="340"/>
      <c r="N233" s="333"/>
      <c r="O233" s="349"/>
      <c r="P233" s="407"/>
      <c r="Q233" s="99"/>
    </row>
    <row r="234" spans="1:17" s="3" customFormat="1" ht="15" customHeight="1" x14ac:dyDescent="0.25">
      <c r="A234" s="352"/>
      <c r="B234" s="333"/>
      <c r="C234" s="40" t="s">
        <v>205</v>
      </c>
      <c r="D234" s="353"/>
      <c r="E234" s="341"/>
      <c r="F234" s="354"/>
      <c r="G234" s="341"/>
      <c r="H234" s="329"/>
      <c r="I234" s="329"/>
      <c r="J234" s="331"/>
      <c r="K234" s="333"/>
      <c r="L234" s="333"/>
      <c r="M234" s="340"/>
      <c r="N234" s="333"/>
      <c r="O234" s="349"/>
      <c r="P234" s="407"/>
      <c r="Q234" s="99"/>
    </row>
    <row r="235" spans="1:17" s="3" customFormat="1" ht="15" customHeight="1" x14ac:dyDescent="0.25">
      <c r="A235" s="352"/>
      <c r="B235" s="333"/>
      <c r="C235" s="40" t="s">
        <v>210</v>
      </c>
      <c r="D235" s="353"/>
      <c r="E235" s="341"/>
      <c r="F235" s="354"/>
      <c r="G235" s="341"/>
      <c r="H235" s="329"/>
      <c r="I235" s="329"/>
      <c r="J235" s="331"/>
      <c r="K235" s="333"/>
      <c r="L235" s="333"/>
      <c r="M235" s="340"/>
      <c r="N235" s="333"/>
      <c r="O235" s="349"/>
      <c r="P235" s="407"/>
      <c r="Q235" s="99"/>
    </row>
    <row r="236" spans="1:17" s="3" customFormat="1" ht="15" customHeight="1" x14ac:dyDescent="0.25">
      <c r="A236" s="313"/>
      <c r="B236" s="303"/>
      <c r="C236" s="40" t="s">
        <v>211</v>
      </c>
      <c r="D236" s="291"/>
      <c r="E236" s="328"/>
      <c r="F236" s="317"/>
      <c r="G236" s="328"/>
      <c r="H236" s="309"/>
      <c r="I236" s="309"/>
      <c r="J236" s="332"/>
      <c r="K236" s="303"/>
      <c r="L236" s="303"/>
      <c r="M236" s="335"/>
      <c r="N236" s="303"/>
      <c r="O236" s="339"/>
      <c r="P236" s="326"/>
      <c r="Q236" s="99"/>
    </row>
    <row r="237" spans="1:17" s="3" customFormat="1" ht="14.25" x14ac:dyDescent="0.25">
      <c r="A237" s="312">
        <f>A230+1</f>
        <v>60</v>
      </c>
      <c r="B237" s="302" t="s">
        <v>352</v>
      </c>
      <c r="C237" s="40" t="s">
        <v>207</v>
      </c>
      <c r="D237" s="290" t="s">
        <v>2</v>
      </c>
      <c r="E237" s="327"/>
      <c r="F237" s="316" t="s">
        <v>350</v>
      </c>
      <c r="G237" s="327" t="s">
        <v>351</v>
      </c>
      <c r="H237" s="308">
        <v>50460000</v>
      </c>
      <c r="I237" s="308"/>
      <c r="J237" s="330">
        <v>0</v>
      </c>
      <c r="K237" s="302" t="s">
        <v>80</v>
      </c>
      <c r="L237" s="302" t="s">
        <v>73</v>
      </c>
      <c r="M237" s="334" t="s">
        <v>296</v>
      </c>
      <c r="N237" s="302" t="s">
        <v>301</v>
      </c>
      <c r="O237" s="338">
        <v>45471</v>
      </c>
      <c r="P237" s="325" t="s">
        <v>349</v>
      </c>
      <c r="Q237" s="99"/>
    </row>
    <row r="238" spans="1:17" s="3" customFormat="1" ht="15" customHeight="1" x14ac:dyDescent="0.25">
      <c r="A238" s="352"/>
      <c r="B238" s="333"/>
      <c r="C238" s="40" t="s">
        <v>204</v>
      </c>
      <c r="D238" s="353"/>
      <c r="E238" s="341"/>
      <c r="F238" s="354"/>
      <c r="G238" s="341"/>
      <c r="H238" s="329"/>
      <c r="I238" s="329"/>
      <c r="J238" s="331"/>
      <c r="K238" s="333"/>
      <c r="L238" s="333"/>
      <c r="M238" s="340"/>
      <c r="N238" s="333"/>
      <c r="O238" s="349"/>
      <c r="P238" s="407"/>
      <c r="Q238" s="99"/>
    </row>
    <row r="239" spans="1:17" s="3" customFormat="1" ht="15" customHeight="1" x14ac:dyDescent="0.25">
      <c r="A239" s="352"/>
      <c r="B239" s="333"/>
      <c r="C239" s="40" t="s">
        <v>208</v>
      </c>
      <c r="D239" s="353"/>
      <c r="E239" s="341"/>
      <c r="F239" s="354"/>
      <c r="G239" s="341"/>
      <c r="H239" s="329"/>
      <c r="I239" s="329"/>
      <c r="J239" s="331"/>
      <c r="K239" s="333"/>
      <c r="L239" s="333"/>
      <c r="M239" s="340"/>
      <c r="N239" s="333"/>
      <c r="O239" s="349"/>
      <c r="P239" s="407"/>
      <c r="Q239" s="99"/>
    </row>
    <row r="240" spans="1:17" s="3" customFormat="1" ht="15" customHeight="1" x14ac:dyDescent="0.25">
      <c r="A240" s="352"/>
      <c r="B240" s="333"/>
      <c r="C240" s="40" t="s">
        <v>209</v>
      </c>
      <c r="D240" s="353"/>
      <c r="E240" s="341"/>
      <c r="F240" s="354"/>
      <c r="G240" s="341"/>
      <c r="H240" s="329"/>
      <c r="I240" s="329"/>
      <c r="J240" s="331"/>
      <c r="K240" s="333"/>
      <c r="L240" s="333"/>
      <c r="M240" s="340"/>
      <c r="N240" s="333"/>
      <c r="O240" s="349"/>
      <c r="P240" s="407"/>
      <c r="Q240" s="99"/>
    </row>
    <row r="241" spans="1:17" s="3" customFormat="1" ht="15" customHeight="1" x14ac:dyDescent="0.25">
      <c r="A241" s="352"/>
      <c r="B241" s="333"/>
      <c r="C241" s="40" t="s">
        <v>205</v>
      </c>
      <c r="D241" s="353"/>
      <c r="E241" s="341"/>
      <c r="F241" s="354"/>
      <c r="G241" s="341"/>
      <c r="H241" s="329"/>
      <c r="I241" s="329"/>
      <c r="J241" s="331"/>
      <c r="K241" s="333"/>
      <c r="L241" s="333"/>
      <c r="M241" s="340"/>
      <c r="N241" s="333"/>
      <c r="O241" s="349"/>
      <c r="P241" s="407"/>
      <c r="Q241" s="99"/>
    </row>
    <row r="242" spans="1:17" s="3" customFormat="1" ht="15" customHeight="1" x14ac:dyDescent="0.25">
      <c r="A242" s="352"/>
      <c r="B242" s="333"/>
      <c r="C242" s="40" t="s">
        <v>210</v>
      </c>
      <c r="D242" s="353"/>
      <c r="E242" s="341"/>
      <c r="F242" s="354"/>
      <c r="G242" s="341"/>
      <c r="H242" s="329"/>
      <c r="I242" s="329"/>
      <c r="J242" s="331"/>
      <c r="K242" s="333"/>
      <c r="L242" s="333"/>
      <c r="M242" s="340"/>
      <c r="N242" s="333"/>
      <c r="O242" s="349"/>
      <c r="P242" s="407"/>
      <c r="Q242" s="99"/>
    </row>
    <row r="243" spans="1:17" s="3" customFormat="1" ht="15" customHeight="1" x14ac:dyDescent="0.25">
      <c r="A243" s="313"/>
      <c r="B243" s="303"/>
      <c r="C243" s="40" t="s">
        <v>211</v>
      </c>
      <c r="D243" s="291"/>
      <c r="E243" s="328"/>
      <c r="F243" s="317"/>
      <c r="G243" s="328"/>
      <c r="H243" s="309"/>
      <c r="I243" s="309"/>
      <c r="J243" s="332"/>
      <c r="K243" s="303"/>
      <c r="L243" s="303"/>
      <c r="M243" s="335"/>
      <c r="N243" s="303"/>
      <c r="O243" s="339"/>
      <c r="P243" s="326"/>
      <c r="Q243" s="99"/>
    </row>
    <row r="244" spans="1:17" s="3" customFormat="1" ht="60" x14ac:dyDescent="0.25">
      <c r="A244" s="59">
        <f>A237+1</f>
        <v>61</v>
      </c>
      <c r="B244" s="2"/>
      <c r="C244" s="14" t="s">
        <v>209</v>
      </c>
      <c r="D244" s="19" t="s">
        <v>400</v>
      </c>
      <c r="E244" s="40"/>
      <c r="F244" s="71" t="s">
        <v>401</v>
      </c>
      <c r="G244" s="94" t="s">
        <v>405</v>
      </c>
      <c r="H244" s="43"/>
      <c r="I244" s="43" t="s">
        <v>402</v>
      </c>
      <c r="J244" s="26"/>
      <c r="K244" s="2" t="s">
        <v>404</v>
      </c>
      <c r="L244" s="2"/>
      <c r="M244" s="105" t="s">
        <v>403</v>
      </c>
      <c r="N244" s="2"/>
      <c r="O244" s="57">
        <v>45539</v>
      </c>
      <c r="P244" s="104">
        <v>45565</v>
      </c>
    </row>
    <row r="245" spans="1:17" s="8" customFormat="1" ht="15" customHeight="1" x14ac:dyDescent="0.25">
      <c r="A245" s="352">
        <f>A244+1</f>
        <v>62</v>
      </c>
      <c r="B245" s="333" t="s">
        <v>5</v>
      </c>
      <c r="C245" s="86" t="s">
        <v>203</v>
      </c>
      <c r="D245" s="353" t="s">
        <v>160</v>
      </c>
      <c r="E245" s="341"/>
      <c r="F245" s="91"/>
      <c r="G245" s="353" t="s">
        <v>18</v>
      </c>
      <c r="H245" s="353" t="s">
        <v>52</v>
      </c>
      <c r="I245" s="353" t="s">
        <v>95</v>
      </c>
      <c r="J245" s="353" t="s">
        <v>64</v>
      </c>
      <c r="K245" s="353" t="s">
        <v>81</v>
      </c>
      <c r="L245" s="353" t="s">
        <v>232</v>
      </c>
      <c r="M245" s="343" t="s">
        <v>106</v>
      </c>
      <c r="N245" s="371"/>
      <c r="O245" s="391">
        <v>45044</v>
      </c>
      <c r="P245" s="391">
        <v>45473</v>
      </c>
      <c r="Q245" s="98"/>
    </row>
    <row r="246" spans="1:17" s="8" customFormat="1" ht="15" customHeight="1" x14ac:dyDescent="0.25">
      <c r="A246" s="352"/>
      <c r="B246" s="333"/>
      <c r="C246" s="40" t="s">
        <v>207</v>
      </c>
      <c r="D246" s="353"/>
      <c r="E246" s="341"/>
      <c r="F246" s="393" t="s">
        <v>17</v>
      </c>
      <c r="G246" s="353"/>
      <c r="H246" s="353"/>
      <c r="I246" s="353"/>
      <c r="J246" s="353"/>
      <c r="K246" s="353"/>
      <c r="L246" s="353"/>
      <c r="M246" s="343"/>
      <c r="N246" s="371"/>
      <c r="O246" s="391"/>
      <c r="P246" s="391"/>
      <c r="Q246" s="98"/>
    </row>
    <row r="247" spans="1:17" s="8" customFormat="1" ht="14.25" x14ac:dyDescent="0.25">
      <c r="A247" s="352"/>
      <c r="B247" s="333"/>
      <c r="C247" s="40" t="s">
        <v>204</v>
      </c>
      <c r="D247" s="353"/>
      <c r="E247" s="341"/>
      <c r="F247" s="393"/>
      <c r="G247" s="353"/>
      <c r="H247" s="353"/>
      <c r="I247" s="353"/>
      <c r="J247" s="353"/>
      <c r="K247" s="353"/>
      <c r="L247" s="353"/>
      <c r="M247" s="343"/>
      <c r="N247" s="371"/>
      <c r="O247" s="391"/>
      <c r="P247" s="391"/>
      <c r="Q247" s="98"/>
    </row>
    <row r="248" spans="1:17" s="8" customFormat="1" ht="14.25" x14ac:dyDescent="0.25">
      <c r="A248" s="352"/>
      <c r="B248" s="333"/>
      <c r="C248" s="40" t="s">
        <v>208</v>
      </c>
      <c r="D248" s="353"/>
      <c r="E248" s="341"/>
      <c r="F248" s="393"/>
      <c r="G248" s="353"/>
      <c r="H248" s="353"/>
      <c r="I248" s="353"/>
      <c r="J248" s="353"/>
      <c r="K248" s="353"/>
      <c r="L248" s="353"/>
      <c r="M248" s="343"/>
      <c r="N248" s="371"/>
      <c r="O248" s="391"/>
      <c r="P248" s="391"/>
      <c r="Q248" s="98"/>
    </row>
    <row r="249" spans="1:17" s="8" customFormat="1" ht="14.25" x14ac:dyDescent="0.25">
      <c r="A249" s="352"/>
      <c r="B249" s="333"/>
      <c r="C249" s="40" t="s">
        <v>209</v>
      </c>
      <c r="D249" s="353"/>
      <c r="E249" s="341"/>
      <c r="F249" s="393"/>
      <c r="G249" s="353"/>
      <c r="H249" s="353"/>
      <c r="I249" s="353"/>
      <c r="J249" s="353"/>
      <c r="K249" s="353"/>
      <c r="L249" s="353"/>
      <c r="M249" s="343"/>
      <c r="N249" s="371"/>
      <c r="O249" s="391"/>
      <c r="P249" s="391"/>
      <c r="Q249" s="98"/>
    </row>
    <row r="250" spans="1:17" s="8" customFormat="1" ht="14.25" x14ac:dyDescent="0.25">
      <c r="A250" s="352"/>
      <c r="B250" s="333"/>
      <c r="C250" s="40" t="s">
        <v>205</v>
      </c>
      <c r="D250" s="353"/>
      <c r="E250" s="341"/>
      <c r="F250" s="393"/>
      <c r="G250" s="353"/>
      <c r="H250" s="353"/>
      <c r="I250" s="353"/>
      <c r="J250" s="353"/>
      <c r="K250" s="353"/>
      <c r="L250" s="353"/>
      <c r="M250" s="343"/>
      <c r="N250" s="371"/>
      <c r="O250" s="391"/>
      <c r="P250" s="391"/>
      <c r="Q250" s="98"/>
    </row>
    <row r="251" spans="1:17" s="8" customFormat="1" ht="14.25" x14ac:dyDescent="0.25">
      <c r="A251" s="352"/>
      <c r="B251" s="333"/>
      <c r="C251" s="40" t="s">
        <v>210</v>
      </c>
      <c r="D251" s="353"/>
      <c r="E251" s="341"/>
      <c r="F251" s="393"/>
      <c r="G251" s="353"/>
      <c r="H251" s="353"/>
      <c r="I251" s="353"/>
      <c r="J251" s="353"/>
      <c r="K251" s="353"/>
      <c r="L251" s="353"/>
      <c r="M251" s="343"/>
      <c r="N251" s="371"/>
      <c r="O251" s="391"/>
      <c r="P251" s="391"/>
      <c r="Q251" s="98"/>
    </row>
    <row r="252" spans="1:17" s="3" customFormat="1" ht="14.25" x14ac:dyDescent="0.25">
      <c r="A252" s="313"/>
      <c r="B252" s="303"/>
      <c r="C252" s="40" t="s">
        <v>211</v>
      </c>
      <c r="D252" s="291"/>
      <c r="E252" s="328"/>
      <c r="F252" s="394"/>
      <c r="G252" s="291"/>
      <c r="H252" s="291"/>
      <c r="I252" s="291"/>
      <c r="J252" s="291"/>
      <c r="K252" s="291"/>
      <c r="L252" s="291"/>
      <c r="M252" s="321"/>
      <c r="N252" s="297"/>
      <c r="O252" s="351"/>
      <c r="P252" s="351"/>
      <c r="Q252" s="99"/>
    </row>
    <row r="253" spans="1:17" s="3" customFormat="1" ht="15" customHeight="1" x14ac:dyDescent="0.25">
      <c r="A253" s="312">
        <f>A245+1</f>
        <v>63</v>
      </c>
      <c r="B253" s="302" t="s">
        <v>5</v>
      </c>
      <c r="C253" s="40" t="s">
        <v>203</v>
      </c>
      <c r="D253" s="290" t="s">
        <v>2</v>
      </c>
      <c r="E253" s="327"/>
      <c r="F253" s="392" t="s">
        <v>17</v>
      </c>
      <c r="G253" s="290" t="s">
        <v>18</v>
      </c>
      <c r="H253" s="290" t="s">
        <v>52</v>
      </c>
      <c r="I253" s="290" t="s">
        <v>95</v>
      </c>
      <c r="J253" s="290" t="s">
        <v>64</v>
      </c>
      <c r="K253" s="290" t="s">
        <v>81</v>
      </c>
      <c r="L253" s="290" t="s">
        <v>232</v>
      </c>
      <c r="M253" s="320" t="s">
        <v>106</v>
      </c>
      <c r="N253" s="83"/>
      <c r="O253" s="350">
        <v>45044</v>
      </c>
      <c r="P253" s="350">
        <v>45473</v>
      </c>
      <c r="Q253" s="99"/>
    </row>
    <row r="254" spans="1:17" s="3" customFormat="1" ht="14.25" x14ac:dyDescent="0.25">
      <c r="A254" s="352"/>
      <c r="B254" s="333"/>
      <c r="C254" s="40" t="s">
        <v>207</v>
      </c>
      <c r="D254" s="353"/>
      <c r="E254" s="341"/>
      <c r="F254" s="393"/>
      <c r="G254" s="353"/>
      <c r="H254" s="353"/>
      <c r="I254" s="353"/>
      <c r="J254" s="353"/>
      <c r="K254" s="353"/>
      <c r="L254" s="353"/>
      <c r="M254" s="343"/>
      <c r="N254" s="83"/>
      <c r="O254" s="391"/>
      <c r="P254" s="391"/>
      <c r="Q254" s="99"/>
    </row>
    <row r="255" spans="1:17" s="3" customFormat="1" ht="14.25" x14ac:dyDescent="0.25">
      <c r="A255" s="352"/>
      <c r="B255" s="333"/>
      <c r="C255" s="40" t="s">
        <v>204</v>
      </c>
      <c r="D255" s="353"/>
      <c r="E255" s="341"/>
      <c r="F255" s="393"/>
      <c r="G255" s="353"/>
      <c r="H255" s="353"/>
      <c r="I255" s="353"/>
      <c r="J255" s="353"/>
      <c r="K255" s="353"/>
      <c r="L255" s="353"/>
      <c r="M255" s="343"/>
      <c r="N255" s="83"/>
      <c r="O255" s="391"/>
      <c r="P255" s="391"/>
      <c r="Q255" s="99"/>
    </row>
    <row r="256" spans="1:17" s="3" customFormat="1" ht="14.25" x14ac:dyDescent="0.25">
      <c r="A256" s="352"/>
      <c r="B256" s="333"/>
      <c r="C256" s="40" t="s">
        <v>208</v>
      </c>
      <c r="D256" s="353"/>
      <c r="E256" s="341"/>
      <c r="F256" s="393"/>
      <c r="G256" s="353"/>
      <c r="H256" s="353"/>
      <c r="I256" s="353"/>
      <c r="J256" s="353"/>
      <c r="K256" s="353"/>
      <c r="L256" s="353"/>
      <c r="M256" s="343"/>
      <c r="N256" s="83"/>
      <c r="O256" s="391"/>
      <c r="P256" s="391"/>
      <c r="Q256" s="99"/>
    </row>
    <row r="257" spans="1:17" s="3" customFormat="1" ht="14.25" x14ac:dyDescent="0.25">
      <c r="A257" s="352"/>
      <c r="B257" s="333"/>
      <c r="C257" s="40" t="s">
        <v>209</v>
      </c>
      <c r="D257" s="353"/>
      <c r="E257" s="341"/>
      <c r="F257" s="393"/>
      <c r="G257" s="353"/>
      <c r="H257" s="353"/>
      <c r="I257" s="353"/>
      <c r="J257" s="353"/>
      <c r="K257" s="353"/>
      <c r="L257" s="353"/>
      <c r="M257" s="343"/>
      <c r="N257" s="83"/>
      <c r="O257" s="391"/>
      <c r="P257" s="391"/>
      <c r="Q257" s="99"/>
    </row>
    <row r="258" spans="1:17" s="3" customFormat="1" ht="14.25" x14ac:dyDescent="0.25">
      <c r="A258" s="352"/>
      <c r="B258" s="333"/>
      <c r="C258" s="40" t="s">
        <v>205</v>
      </c>
      <c r="D258" s="353"/>
      <c r="E258" s="341"/>
      <c r="F258" s="393"/>
      <c r="G258" s="353"/>
      <c r="H258" s="353"/>
      <c r="I258" s="353"/>
      <c r="J258" s="353"/>
      <c r="K258" s="353"/>
      <c r="L258" s="353"/>
      <c r="M258" s="343"/>
      <c r="N258" s="83"/>
      <c r="O258" s="391"/>
      <c r="P258" s="391"/>
      <c r="Q258" s="99"/>
    </row>
    <row r="259" spans="1:17" s="3" customFormat="1" ht="14.25" x14ac:dyDescent="0.25">
      <c r="A259" s="352"/>
      <c r="B259" s="333"/>
      <c r="C259" s="40" t="s">
        <v>210</v>
      </c>
      <c r="D259" s="353"/>
      <c r="E259" s="341"/>
      <c r="F259" s="393"/>
      <c r="G259" s="353"/>
      <c r="H259" s="353"/>
      <c r="I259" s="353"/>
      <c r="J259" s="353"/>
      <c r="K259" s="353"/>
      <c r="L259" s="353"/>
      <c r="M259" s="343"/>
      <c r="N259" s="83"/>
      <c r="O259" s="391"/>
      <c r="P259" s="391"/>
      <c r="Q259" s="99"/>
    </row>
    <row r="260" spans="1:17" s="3" customFormat="1" ht="14.25" x14ac:dyDescent="0.25">
      <c r="A260" s="313"/>
      <c r="B260" s="303"/>
      <c r="C260" s="40" t="s">
        <v>211</v>
      </c>
      <c r="D260" s="291"/>
      <c r="E260" s="328"/>
      <c r="F260" s="394"/>
      <c r="G260" s="291"/>
      <c r="H260" s="291"/>
      <c r="I260" s="291"/>
      <c r="J260" s="291"/>
      <c r="K260" s="291"/>
      <c r="L260" s="291"/>
      <c r="M260" s="321"/>
      <c r="N260" s="83"/>
      <c r="O260" s="351"/>
      <c r="P260" s="351"/>
      <c r="Q260" s="99"/>
    </row>
    <row r="261" spans="1:17" s="3" customFormat="1" ht="36.75" customHeight="1" x14ac:dyDescent="0.25">
      <c r="A261" s="59">
        <f>A253+1</f>
        <v>64</v>
      </c>
      <c r="B261" s="76" t="s">
        <v>170</v>
      </c>
      <c r="C261" s="14" t="s">
        <v>204</v>
      </c>
      <c r="D261" s="19" t="s">
        <v>171</v>
      </c>
      <c r="E261" s="14" t="s">
        <v>227</v>
      </c>
      <c r="F261" s="50" t="s">
        <v>175</v>
      </c>
      <c r="G261" s="19" t="s">
        <v>176</v>
      </c>
      <c r="H261" s="36">
        <v>27360000</v>
      </c>
      <c r="I261" s="19" t="s">
        <v>177</v>
      </c>
      <c r="J261" s="19"/>
      <c r="K261" s="74" t="s">
        <v>4</v>
      </c>
      <c r="L261" s="14" t="s">
        <v>74</v>
      </c>
      <c r="M261" s="22" t="s">
        <v>178</v>
      </c>
      <c r="N261" s="2" t="s">
        <v>179</v>
      </c>
      <c r="O261" s="23">
        <v>45231</v>
      </c>
      <c r="P261" s="23">
        <v>45503</v>
      </c>
      <c r="Q261" s="99"/>
    </row>
    <row r="262" spans="1:17" s="3" customFormat="1" ht="99.75" x14ac:dyDescent="0.25">
      <c r="A262" s="59">
        <f>A261+1</f>
        <v>65</v>
      </c>
      <c r="B262" s="2" t="s">
        <v>333</v>
      </c>
      <c r="C262" s="14" t="s">
        <v>77</v>
      </c>
      <c r="D262" s="40" t="s">
        <v>163</v>
      </c>
      <c r="E262" s="40" t="s">
        <v>330</v>
      </c>
      <c r="F262" s="51" t="s">
        <v>326</v>
      </c>
      <c r="G262" s="40" t="s">
        <v>331</v>
      </c>
      <c r="H262" s="43"/>
      <c r="I262" s="43" t="s">
        <v>329</v>
      </c>
      <c r="J262" s="24"/>
      <c r="K262" s="40" t="s">
        <v>193</v>
      </c>
      <c r="L262" s="2" t="s">
        <v>327</v>
      </c>
      <c r="M262" s="58" t="s">
        <v>332</v>
      </c>
      <c r="N262" s="2" t="s">
        <v>328</v>
      </c>
      <c r="O262" s="57">
        <v>45467</v>
      </c>
      <c r="P262" s="62">
        <v>45537</v>
      </c>
      <c r="Q262" s="99"/>
    </row>
    <row r="263" spans="1:17" s="3" customFormat="1" ht="128.25" x14ac:dyDescent="0.25">
      <c r="A263" s="59">
        <f>A262+1</f>
        <v>66</v>
      </c>
      <c r="B263" s="2" t="s">
        <v>3</v>
      </c>
      <c r="C263" s="14" t="s">
        <v>77</v>
      </c>
      <c r="D263" s="19" t="s">
        <v>343</v>
      </c>
      <c r="E263" s="40"/>
      <c r="F263" s="51" t="s">
        <v>335</v>
      </c>
      <c r="G263" s="40" t="s">
        <v>337</v>
      </c>
      <c r="H263" s="43" t="s">
        <v>96</v>
      </c>
      <c r="I263" s="43" t="s">
        <v>339</v>
      </c>
      <c r="J263" s="26">
        <v>0.01</v>
      </c>
      <c r="K263" s="2" t="s">
        <v>327</v>
      </c>
      <c r="L263" s="2" t="s">
        <v>327</v>
      </c>
      <c r="M263" s="67" t="s">
        <v>341</v>
      </c>
      <c r="N263" s="76" t="s">
        <v>328</v>
      </c>
      <c r="O263" s="57">
        <v>45484</v>
      </c>
      <c r="P263" s="62">
        <v>45546</v>
      </c>
      <c r="Q263" s="99"/>
    </row>
    <row r="264" spans="1:17" s="3" customFormat="1" ht="89.25" x14ac:dyDescent="0.25">
      <c r="A264" s="59">
        <f t="shared" ref="A264:A268" si="8">A263+1</f>
        <v>67</v>
      </c>
      <c r="B264" s="2"/>
      <c r="C264" s="2"/>
      <c r="D264" s="24" t="s">
        <v>161</v>
      </c>
      <c r="E264" s="2"/>
      <c r="F264" s="50" t="s">
        <v>127</v>
      </c>
      <c r="G264" s="2"/>
      <c r="H264" s="19" t="s">
        <v>137</v>
      </c>
      <c r="I264" s="19" t="s">
        <v>146</v>
      </c>
      <c r="J264" s="2"/>
      <c r="K264" s="19" t="s">
        <v>132</v>
      </c>
      <c r="L264" s="2"/>
      <c r="M264" s="20" t="s">
        <v>151</v>
      </c>
      <c r="N264" s="2"/>
      <c r="O264" s="23">
        <v>45327</v>
      </c>
      <c r="P264" s="60">
        <v>45382</v>
      </c>
      <c r="Q264" s="99"/>
    </row>
    <row r="265" spans="1:17" s="3" customFormat="1" ht="63.75" x14ac:dyDescent="0.25">
      <c r="A265" s="59">
        <f t="shared" si="8"/>
        <v>68</v>
      </c>
      <c r="B265" s="2" t="s">
        <v>3</v>
      </c>
      <c r="C265" s="2"/>
      <c r="D265" s="24" t="s">
        <v>142</v>
      </c>
      <c r="E265" s="2"/>
      <c r="F265" s="50" t="s">
        <v>128</v>
      </c>
      <c r="G265" s="2"/>
      <c r="H265" s="19" t="s">
        <v>138</v>
      </c>
      <c r="I265" s="19" t="s">
        <v>147</v>
      </c>
      <c r="J265" s="2"/>
      <c r="K265" s="19" t="s">
        <v>133</v>
      </c>
      <c r="L265" s="2"/>
      <c r="M265" s="22" t="s">
        <v>152</v>
      </c>
      <c r="N265" s="2"/>
      <c r="O265" s="23">
        <v>45336</v>
      </c>
      <c r="P265" s="60">
        <v>45391</v>
      </c>
      <c r="Q265" s="99"/>
    </row>
    <row r="266" spans="1:17" s="3" customFormat="1" ht="38.25" x14ac:dyDescent="0.25">
      <c r="A266" s="59">
        <f t="shared" si="8"/>
        <v>69</v>
      </c>
      <c r="B266" s="2" t="s">
        <v>3</v>
      </c>
      <c r="C266" s="2"/>
      <c r="D266" s="24" t="s">
        <v>212</v>
      </c>
      <c r="E266" s="2"/>
      <c r="F266" s="50" t="s">
        <v>129</v>
      </c>
      <c r="G266" s="2"/>
      <c r="H266" s="19" t="s">
        <v>139</v>
      </c>
      <c r="I266" s="19" t="s">
        <v>148</v>
      </c>
      <c r="J266" s="2"/>
      <c r="K266" s="19" t="s">
        <v>134</v>
      </c>
      <c r="L266" s="2"/>
      <c r="M266" s="20" t="s">
        <v>153</v>
      </c>
      <c r="N266" s="2"/>
      <c r="O266" s="23">
        <v>45348</v>
      </c>
      <c r="P266" s="60">
        <v>45378</v>
      </c>
      <c r="Q266" s="99"/>
    </row>
    <row r="267" spans="1:17" s="3" customFormat="1" ht="102" x14ac:dyDescent="0.25">
      <c r="A267" s="59">
        <f t="shared" si="8"/>
        <v>70</v>
      </c>
      <c r="B267" s="2"/>
      <c r="C267" s="2"/>
      <c r="D267" s="24" t="s">
        <v>144</v>
      </c>
      <c r="E267" s="2"/>
      <c r="F267" s="50" t="s">
        <v>130</v>
      </c>
      <c r="G267" s="2"/>
      <c r="H267" s="19" t="s">
        <v>140</v>
      </c>
      <c r="I267" s="19" t="s">
        <v>149</v>
      </c>
      <c r="J267" s="2"/>
      <c r="K267" s="19" t="s">
        <v>135</v>
      </c>
      <c r="L267" s="2"/>
      <c r="M267" s="20" t="s">
        <v>154</v>
      </c>
      <c r="N267" s="2"/>
      <c r="O267" s="23">
        <v>45350</v>
      </c>
      <c r="P267" s="60">
        <v>45385</v>
      </c>
      <c r="Q267" s="99"/>
    </row>
    <row r="268" spans="1:17" s="3" customFormat="1" ht="76.5" x14ac:dyDescent="0.25">
      <c r="A268" s="59">
        <f t="shared" si="8"/>
        <v>71</v>
      </c>
      <c r="B268" s="2" t="s">
        <v>3</v>
      </c>
      <c r="C268" s="24" t="s">
        <v>226</v>
      </c>
      <c r="D268" s="24" t="s">
        <v>215</v>
      </c>
      <c r="E268" s="24" t="s">
        <v>156</v>
      </c>
      <c r="F268" s="50" t="s">
        <v>131</v>
      </c>
      <c r="G268" s="2"/>
      <c r="H268" s="27" t="s">
        <v>141</v>
      </c>
      <c r="I268" s="27" t="s">
        <v>150</v>
      </c>
      <c r="J268" s="2"/>
      <c r="K268" s="27" t="s">
        <v>136</v>
      </c>
      <c r="L268" s="2"/>
      <c r="M268" s="28" t="s">
        <v>155</v>
      </c>
      <c r="N268" s="2"/>
      <c r="O268" s="29">
        <v>45355</v>
      </c>
      <c r="P268" s="61">
        <v>45397</v>
      </c>
      <c r="Q268" s="99"/>
    </row>
    <row r="269" spans="1:17" s="3" customFormat="1" ht="14.25" x14ac:dyDescent="0.25">
      <c r="A269" s="55"/>
      <c r="B269" s="76"/>
      <c r="C269" s="40"/>
      <c r="D269" s="81"/>
      <c r="E269" s="86"/>
      <c r="F269" s="84"/>
      <c r="G269" s="86"/>
      <c r="H269" s="87"/>
      <c r="I269" s="80"/>
      <c r="J269" s="80"/>
      <c r="K269" s="86"/>
      <c r="L269" s="79"/>
      <c r="M269" s="75"/>
      <c r="N269" s="76"/>
      <c r="O269" s="93"/>
      <c r="P269" s="80"/>
      <c r="Q269" s="99"/>
    </row>
    <row r="270" spans="1:17" s="3" customFormat="1" ht="12.75" x14ac:dyDescent="0.25">
      <c r="A270" s="4"/>
      <c r="B270" s="2"/>
      <c r="C270" s="2"/>
      <c r="D270" s="2"/>
      <c r="E270" s="2"/>
      <c r="F270" s="30"/>
      <c r="G270" s="2"/>
      <c r="H270" s="2"/>
      <c r="I270" s="32"/>
      <c r="J270" s="2"/>
      <c r="K270" s="2"/>
      <c r="L270" s="2"/>
      <c r="M270" s="31"/>
      <c r="N270" s="2"/>
      <c r="O270" s="2"/>
      <c r="P270" s="2"/>
      <c r="Q270" s="99"/>
    </row>
    <row r="271" spans="1:17" s="6" customFormat="1" ht="12.75" x14ac:dyDescent="0.25">
      <c r="A271" s="356" t="s">
        <v>24</v>
      </c>
      <c r="B271" s="356"/>
      <c r="C271" s="356"/>
      <c r="D271" s="356"/>
      <c r="E271" s="356"/>
      <c r="F271" s="356"/>
      <c r="G271" s="356"/>
      <c r="H271" s="356"/>
      <c r="I271" s="356"/>
      <c r="J271" s="356"/>
      <c r="K271" s="356"/>
      <c r="L271" s="356"/>
      <c r="M271" s="356"/>
      <c r="N271" s="5"/>
      <c r="O271" s="5"/>
      <c r="P271" s="5"/>
      <c r="Q271" s="5"/>
    </row>
    <row r="272" spans="1:17" s="6" customFormat="1" ht="12.75" x14ac:dyDescent="0.25">
      <c r="A272" s="356" t="s">
        <v>25</v>
      </c>
      <c r="B272" s="356"/>
      <c r="C272" s="356"/>
      <c r="D272" s="356"/>
      <c r="E272" s="356"/>
      <c r="F272" s="356"/>
      <c r="G272" s="356"/>
      <c r="H272" s="356"/>
      <c r="I272" s="356"/>
      <c r="J272" s="356"/>
      <c r="K272" s="356"/>
      <c r="L272" s="356"/>
      <c r="M272" s="356"/>
      <c r="N272" s="5"/>
      <c r="O272" s="5"/>
      <c r="P272" s="5"/>
      <c r="Q272" s="5"/>
    </row>
    <row r="273" spans="1:17" s="6" customFormat="1" ht="12.75" x14ac:dyDescent="0.25">
      <c r="A273" s="5"/>
      <c r="B273" s="5"/>
      <c r="C273" s="5"/>
      <c r="D273" s="5"/>
      <c r="E273" s="5"/>
      <c r="F273" s="10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x14ac:dyDescent="0.25">
      <c r="A274" s="11"/>
      <c r="B274" s="96" t="s">
        <v>157</v>
      </c>
    </row>
    <row r="275" spans="1:17" x14ac:dyDescent="0.25">
      <c r="A275" s="12"/>
      <c r="B275" s="96" t="s">
        <v>158</v>
      </c>
    </row>
    <row r="276" spans="1:17" x14ac:dyDescent="0.25">
      <c r="A276" s="13"/>
      <c r="B276" s="96" t="s">
        <v>159</v>
      </c>
    </row>
  </sheetData>
  <autoFilter ref="A1:P209"/>
  <mergeCells count="549">
    <mergeCell ref="M191:M197"/>
    <mergeCell ref="N191:N197"/>
    <mergeCell ref="O191:O197"/>
    <mergeCell ref="P191:P197"/>
    <mergeCell ref="A198:A204"/>
    <mergeCell ref="B198:B204"/>
    <mergeCell ref="D198:D204"/>
    <mergeCell ref="E198:E204"/>
    <mergeCell ref="F198:F204"/>
    <mergeCell ref="G198:G204"/>
    <mergeCell ref="H198:H204"/>
    <mergeCell ref="I198:I204"/>
    <mergeCell ref="J198:J204"/>
    <mergeCell ref="K198:K204"/>
    <mergeCell ref="L198:L204"/>
    <mergeCell ref="M198:M204"/>
    <mergeCell ref="N198:N204"/>
    <mergeCell ref="O198:O204"/>
    <mergeCell ref="P198:P204"/>
    <mergeCell ref="D191:D197"/>
    <mergeCell ref="E191:E197"/>
    <mergeCell ref="F191:F197"/>
    <mergeCell ref="G191:G197"/>
    <mergeCell ref="H191:H197"/>
    <mergeCell ref="I191:I197"/>
    <mergeCell ref="J191:J197"/>
    <mergeCell ref="K191:K197"/>
    <mergeCell ref="L191:L197"/>
    <mergeCell ref="M182:M183"/>
    <mergeCell ref="N182:N183"/>
    <mergeCell ref="O182:O183"/>
    <mergeCell ref="P182:P183"/>
    <mergeCell ref="C182:C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O175:O181"/>
    <mergeCell ref="P175:P181"/>
    <mergeCell ref="A168:A174"/>
    <mergeCell ref="B168:B174"/>
    <mergeCell ref="D168:D174"/>
    <mergeCell ref="E168:E174"/>
    <mergeCell ref="F168:F174"/>
    <mergeCell ref="G168:G174"/>
    <mergeCell ref="H168:H174"/>
    <mergeCell ref="I168:I174"/>
    <mergeCell ref="F175:F181"/>
    <mergeCell ref="G175:G181"/>
    <mergeCell ref="H175:H181"/>
    <mergeCell ref="I175:I181"/>
    <mergeCell ref="J175:J181"/>
    <mergeCell ref="K175:K181"/>
    <mergeCell ref="L175:L181"/>
    <mergeCell ref="M175:M181"/>
    <mergeCell ref="N175:N181"/>
    <mergeCell ref="J168:J174"/>
    <mergeCell ref="M168:M174"/>
    <mergeCell ref="N168:N174"/>
    <mergeCell ref="P168:P174"/>
    <mergeCell ref="P163:P164"/>
    <mergeCell ref="A163:A164"/>
    <mergeCell ref="B163:B164"/>
    <mergeCell ref="C163:C164"/>
    <mergeCell ref="E163:E164"/>
    <mergeCell ref="F163:F164"/>
    <mergeCell ref="G163:G164"/>
    <mergeCell ref="H163:H164"/>
    <mergeCell ref="I163:I164"/>
    <mergeCell ref="J163:J164"/>
    <mergeCell ref="P165:P166"/>
    <mergeCell ref="O131:O138"/>
    <mergeCell ref="P131:P138"/>
    <mergeCell ref="O108:O114"/>
    <mergeCell ref="A139:A146"/>
    <mergeCell ref="B139:B146"/>
    <mergeCell ref="D139:D146"/>
    <mergeCell ref="E139:E146"/>
    <mergeCell ref="N163:N164"/>
    <mergeCell ref="K163:K164"/>
    <mergeCell ref="L163:L164"/>
    <mergeCell ref="M163:M164"/>
    <mergeCell ref="A156:A162"/>
    <mergeCell ref="D123:D130"/>
    <mergeCell ref="D115:D122"/>
    <mergeCell ref="G123:G130"/>
    <mergeCell ref="H115:H122"/>
    <mergeCell ref="H123:H130"/>
    <mergeCell ref="F115:F122"/>
    <mergeCell ref="F123:F130"/>
    <mergeCell ref="G115:G122"/>
    <mergeCell ref="I115:I122"/>
    <mergeCell ref="F149:F155"/>
    <mergeCell ref="G149:G155"/>
    <mergeCell ref="P230:P236"/>
    <mergeCell ref="N237:N243"/>
    <mergeCell ref="O237:O243"/>
    <mergeCell ref="P237:P243"/>
    <mergeCell ref="H230:H236"/>
    <mergeCell ref="I230:I236"/>
    <mergeCell ref="J230:J236"/>
    <mergeCell ref="K230:K236"/>
    <mergeCell ref="L230:L236"/>
    <mergeCell ref="H237:H243"/>
    <mergeCell ref="I237:I243"/>
    <mergeCell ref="J237:J243"/>
    <mergeCell ref="K237:K243"/>
    <mergeCell ref="L237:L243"/>
    <mergeCell ref="O230:O236"/>
    <mergeCell ref="M230:M236"/>
    <mergeCell ref="M237:M243"/>
    <mergeCell ref="N230:N236"/>
    <mergeCell ref="K45:K52"/>
    <mergeCell ref="L45:L52"/>
    <mergeCell ref="I37:I44"/>
    <mergeCell ref="J37:J44"/>
    <mergeCell ref="K37:K44"/>
    <mergeCell ref="F19:F26"/>
    <mergeCell ref="H19:H26"/>
    <mergeCell ref="H27:H34"/>
    <mergeCell ref="I19:I26"/>
    <mergeCell ref="I27:I34"/>
    <mergeCell ref="G27:G34"/>
    <mergeCell ref="F45:F52"/>
    <mergeCell ref="G45:G52"/>
    <mergeCell ref="L19:L26"/>
    <mergeCell ref="E2:E9"/>
    <mergeCell ref="B19:B26"/>
    <mergeCell ref="D19:D26"/>
    <mergeCell ref="D253:D260"/>
    <mergeCell ref="B253:B260"/>
    <mergeCell ref="D245:D252"/>
    <mergeCell ref="B245:B252"/>
    <mergeCell ref="E115:E122"/>
    <mergeCell ref="E123:E130"/>
    <mergeCell ref="E54:E61"/>
    <mergeCell ref="E37:E44"/>
    <mergeCell ref="E45:E52"/>
    <mergeCell ref="E11:E18"/>
    <mergeCell ref="E19:E34"/>
    <mergeCell ref="E245:E252"/>
    <mergeCell ref="D2:D9"/>
    <mergeCell ref="B2:B9"/>
    <mergeCell ref="B37:B44"/>
    <mergeCell ref="D37:D44"/>
    <mergeCell ref="B27:B34"/>
    <mergeCell ref="D45:D52"/>
    <mergeCell ref="B70:B77"/>
    <mergeCell ref="D70:D77"/>
    <mergeCell ref="B175:B181"/>
    <mergeCell ref="D131:D138"/>
    <mergeCell ref="E253:E260"/>
    <mergeCell ref="A175:A181"/>
    <mergeCell ref="D175:D181"/>
    <mergeCell ref="E175:E181"/>
    <mergeCell ref="B149:B155"/>
    <mergeCell ref="D149:D155"/>
    <mergeCell ref="E149:E155"/>
    <mergeCell ref="A218:A220"/>
    <mergeCell ref="B218:B220"/>
    <mergeCell ref="D218:D220"/>
    <mergeCell ref="E218:E220"/>
    <mergeCell ref="A131:A138"/>
    <mergeCell ref="E131:E138"/>
    <mergeCell ref="A245:A252"/>
    <mergeCell ref="A253:A260"/>
    <mergeCell ref="A165:A166"/>
    <mergeCell ref="B165:B166"/>
    <mergeCell ref="C165:C166"/>
    <mergeCell ref="A230:A236"/>
    <mergeCell ref="A237:A243"/>
    <mergeCell ref="A149:A155"/>
    <mergeCell ref="A224:A227"/>
    <mergeCell ref="E230:E236"/>
    <mergeCell ref="A2:A9"/>
    <mergeCell ref="A11:A18"/>
    <mergeCell ref="A19:A26"/>
    <mergeCell ref="A27:A34"/>
    <mergeCell ref="A37:A44"/>
    <mergeCell ref="A45:A52"/>
    <mergeCell ref="A62:A69"/>
    <mergeCell ref="A101:A107"/>
    <mergeCell ref="A115:A122"/>
    <mergeCell ref="A70:A77"/>
    <mergeCell ref="A54:A61"/>
    <mergeCell ref="A87:A93"/>
    <mergeCell ref="A94:A100"/>
    <mergeCell ref="A108:A114"/>
    <mergeCell ref="B11:B18"/>
    <mergeCell ref="B230:B236"/>
    <mergeCell ref="B237:B243"/>
    <mergeCell ref="A211:A212"/>
    <mergeCell ref="B211:B212"/>
    <mergeCell ref="B224:B227"/>
    <mergeCell ref="A221:A223"/>
    <mergeCell ref="B221:B223"/>
    <mergeCell ref="A182:A183"/>
    <mergeCell ref="B182:B183"/>
    <mergeCell ref="B123:B130"/>
    <mergeCell ref="B115:B122"/>
    <mergeCell ref="B101:B107"/>
    <mergeCell ref="B131:B138"/>
    <mergeCell ref="A123:A130"/>
    <mergeCell ref="B108:B114"/>
    <mergeCell ref="A184:A185"/>
    <mergeCell ref="A191:A197"/>
    <mergeCell ref="B191:B197"/>
    <mergeCell ref="D11:D18"/>
    <mergeCell ref="B54:B61"/>
    <mergeCell ref="D54:D61"/>
    <mergeCell ref="P62:P69"/>
    <mergeCell ref="E70:E77"/>
    <mergeCell ref="F70:F77"/>
    <mergeCell ref="G70:G77"/>
    <mergeCell ref="H70:H77"/>
    <mergeCell ref="I70:I77"/>
    <mergeCell ref="J70:J77"/>
    <mergeCell ref="K70:K77"/>
    <mergeCell ref="L70:L77"/>
    <mergeCell ref="M70:M77"/>
    <mergeCell ref="N70:N77"/>
    <mergeCell ref="B45:B52"/>
    <mergeCell ref="D27:D34"/>
    <mergeCell ref="P45:P52"/>
    <mergeCell ref="M37:M44"/>
    <mergeCell ref="P70:P77"/>
    <mergeCell ref="H11:H18"/>
    <mergeCell ref="K19:K26"/>
    <mergeCell ref="G19:G26"/>
    <mergeCell ref="H45:H52"/>
    <mergeCell ref="I45:I52"/>
    <mergeCell ref="F101:F107"/>
    <mergeCell ref="E101:E107"/>
    <mergeCell ref="E108:E114"/>
    <mergeCell ref="F108:F114"/>
    <mergeCell ref="G108:G114"/>
    <mergeCell ref="H108:H114"/>
    <mergeCell ref="B62:B69"/>
    <mergeCell ref="G101:G107"/>
    <mergeCell ref="E62:E69"/>
    <mergeCell ref="D87:D93"/>
    <mergeCell ref="D94:D100"/>
    <mergeCell ref="G87:G93"/>
    <mergeCell ref="G94:G100"/>
    <mergeCell ref="F87:F93"/>
    <mergeCell ref="F94:F100"/>
    <mergeCell ref="E87:E93"/>
    <mergeCell ref="E94:E100"/>
    <mergeCell ref="D62:D69"/>
    <mergeCell ref="G62:G69"/>
    <mergeCell ref="D101:D107"/>
    <mergeCell ref="D108:D114"/>
    <mergeCell ref="K11:K18"/>
    <mergeCell ref="L11:L18"/>
    <mergeCell ref="J19:J26"/>
    <mergeCell ref="G131:G138"/>
    <mergeCell ref="H131:H138"/>
    <mergeCell ref="I131:I138"/>
    <mergeCell ref="F139:F146"/>
    <mergeCell ref="G139:G146"/>
    <mergeCell ref="H139:H146"/>
    <mergeCell ref="I139:I146"/>
    <mergeCell ref="F131:F138"/>
    <mergeCell ref="L37:L44"/>
    <mergeCell ref="J131:J138"/>
    <mergeCell ref="J139:J146"/>
    <mergeCell ref="H80:H86"/>
    <mergeCell ref="I80:I86"/>
    <mergeCell ref="L80:L86"/>
    <mergeCell ref="J87:J93"/>
    <mergeCell ref="J94:J100"/>
    <mergeCell ref="K87:K93"/>
    <mergeCell ref="K94:K100"/>
    <mergeCell ref="L87:L93"/>
    <mergeCell ref="I87:I93"/>
    <mergeCell ref="I94:I100"/>
    <mergeCell ref="N2:N9"/>
    <mergeCell ref="O2:O9"/>
    <mergeCell ref="M131:M138"/>
    <mergeCell ref="N131:N138"/>
    <mergeCell ref="O156:O162"/>
    <mergeCell ref="O80:O86"/>
    <mergeCell ref="K2:K9"/>
    <mergeCell ref="L2:L9"/>
    <mergeCell ref="M2:M9"/>
    <mergeCell ref="L115:L122"/>
    <mergeCell ref="K115:K122"/>
    <mergeCell ref="L123:L130"/>
    <mergeCell ref="O70:O77"/>
    <mergeCell ref="K62:K69"/>
    <mergeCell ref="L62:L69"/>
    <mergeCell ref="M62:M69"/>
    <mergeCell ref="N62:N69"/>
    <mergeCell ref="K80:K86"/>
    <mergeCell ref="K123:K130"/>
    <mergeCell ref="L94:L100"/>
    <mergeCell ref="O45:O52"/>
    <mergeCell ref="N101:N107"/>
    <mergeCell ref="O101:O107"/>
    <mergeCell ref="O62:O69"/>
    <mergeCell ref="P2:P9"/>
    <mergeCell ref="P115:P122"/>
    <mergeCell ref="O123:O130"/>
    <mergeCell ref="P123:P130"/>
    <mergeCell ref="N37:N44"/>
    <mergeCell ref="O37:O44"/>
    <mergeCell ref="P37:P44"/>
    <mergeCell ref="M45:M52"/>
    <mergeCell ref="N45:N52"/>
    <mergeCell ref="O19:O26"/>
    <mergeCell ref="P19:P26"/>
    <mergeCell ref="M11:M18"/>
    <mergeCell ref="P11:P18"/>
    <mergeCell ref="O11:O18"/>
    <mergeCell ref="N11:N18"/>
    <mergeCell ref="P87:P93"/>
    <mergeCell ref="O94:O100"/>
    <mergeCell ref="P94:P100"/>
    <mergeCell ref="M87:M93"/>
    <mergeCell ref="M94:M100"/>
    <mergeCell ref="N87:N93"/>
    <mergeCell ref="N108:N114"/>
    <mergeCell ref="N123:N130"/>
    <mergeCell ref="M115:M122"/>
    <mergeCell ref="J62:J69"/>
    <mergeCell ref="I123:I130"/>
    <mergeCell ref="J115:J122"/>
    <mergeCell ref="J123:J130"/>
    <mergeCell ref="H87:H93"/>
    <mergeCell ref="H94:H100"/>
    <mergeCell ref="F62:F69"/>
    <mergeCell ref="J80:J86"/>
    <mergeCell ref="G2:G9"/>
    <mergeCell ref="G11:G18"/>
    <mergeCell ref="H2:H9"/>
    <mergeCell ref="I2:I9"/>
    <mergeCell ref="J2:J9"/>
    <mergeCell ref="F2:F9"/>
    <mergeCell ref="F11:F18"/>
    <mergeCell ref="F37:F44"/>
    <mergeCell ref="G37:G44"/>
    <mergeCell ref="H37:H44"/>
    <mergeCell ref="I11:I18"/>
    <mergeCell ref="J11:J18"/>
    <mergeCell ref="F27:F34"/>
    <mergeCell ref="H62:H69"/>
    <mergeCell ref="I62:I69"/>
    <mergeCell ref="J45:J52"/>
    <mergeCell ref="P224:P227"/>
    <mergeCell ref="A272:M272"/>
    <mergeCell ref="A271:M271"/>
    <mergeCell ref="J27:J34"/>
    <mergeCell ref="F54:F61"/>
    <mergeCell ref="G54:G61"/>
    <mergeCell ref="H54:H61"/>
    <mergeCell ref="I54:I61"/>
    <mergeCell ref="J54:J61"/>
    <mergeCell ref="K54:K61"/>
    <mergeCell ref="H101:H107"/>
    <mergeCell ref="I101:I107"/>
    <mergeCell ref="J101:J107"/>
    <mergeCell ref="K101:K107"/>
    <mergeCell ref="L54:L61"/>
    <mergeCell ref="M54:M61"/>
    <mergeCell ref="N54:N61"/>
    <mergeCell ref="O54:O61"/>
    <mergeCell ref="P54:P61"/>
    <mergeCell ref="P27:P34"/>
    <mergeCell ref="O27:O34"/>
    <mergeCell ref="P139:P146"/>
    <mergeCell ref="P149:P155"/>
    <mergeCell ref="P101:P107"/>
    <mergeCell ref="M19:M26"/>
    <mergeCell ref="N19:N26"/>
    <mergeCell ref="M27:M34"/>
    <mergeCell ref="K27:K34"/>
    <mergeCell ref="L27:L34"/>
    <mergeCell ref="O245:O252"/>
    <mergeCell ref="P245:P252"/>
    <mergeCell ref="F253:F260"/>
    <mergeCell ref="H253:H260"/>
    <mergeCell ref="I253:I260"/>
    <mergeCell ref="J253:J260"/>
    <mergeCell ref="K253:K260"/>
    <mergeCell ref="L253:L260"/>
    <mergeCell ref="M253:M260"/>
    <mergeCell ref="M245:M252"/>
    <mergeCell ref="L245:L252"/>
    <mergeCell ref="K245:K252"/>
    <mergeCell ref="N245:N252"/>
    <mergeCell ref="O253:O260"/>
    <mergeCell ref="P253:P260"/>
    <mergeCell ref="F246:F252"/>
    <mergeCell ref="G245:G252"/>
    <mergeCell ref="H245:H252"/>
    <mergeCell ref="I245:I252"/>
    <mergeCell ref="J245:J252"/>
    <mergeCell ref="G253:G260"/>
    <mergeCell ref="N80:N86"/>
    <mergeCell ref="M80:M86"/>
    <mergeCell ref="P80:P86"/>
    <mergeCell ref="B80:B86"/>
    <mergeCell ref="A80:A86"/>
    <mergeCell ref="B78:B79"/>
    <mergeCell ref="G78:G79"/>
    <mergeCell ref="H78:H79"/>
    <mergeCell ref="A78:A79"/>
    <mergeCell ref="K78:K79"/>
    <mergeCell ref="L78:L79"/>
    <mergeCell ref="J78:J79"/>
    <mergeCell ref="I78:I79"/>
    <mergeCell ref="M78:M79"/>
    <mergeCell ref="N78:N79"/>
    <mergeCell ref="O78:O79"/>
    <mergeCell ref="P78:P79"/>
    <mergeCell ref="D80:D86"/>
    <mergeCell ref="E80:E86"/>
    <mergeCell ref="F80:F86"/>
    <mergeCell ref="G80:G86"/>
    <mergeCell ref="D237:D243"/>
    <mergeCell ref="F230:F236"/>
    <mergeCell ref="G230:G236"/>
    <mergeCell ref="G237:G243"/>
    <mergeCell ref="E237:E243"/>
    <mergeCell ref="F237:F243"/>
    <mergeCell ref="N94:N100"/>
    <mergeCell ref="O87:O93"/>
    <mergeCell ref="B87:B93"/>
    <mergeCell ref="B94:B100"/>
    <mergeCell ref="I108:I114"/>
    <mergeCell ref="J108:J114"/>
    <mergeCell ref="M101:M107"/>
    <mergeCell ref="M108:M114"/>
    <mergeCell ref="D230:D236"/>
    <mergeCell ref="F218:F220"/>
    <mergeCell ref="G218:G220"/>
    <mergeCell ref="H218:H220"/>
    <mergeCell ref="I218:I220"/>
    <mergeCell ref="J218:J220"/>
    <mergeCell ref="K218:K220"/>
    <mergeCell ref="L218:L220"/>
    <mergeCell ref="K224:K227"/>
    <mergeCell ref="L224:L227"/>
    <mergeCell ref="M218:M220"/>
    <mergeCell ref="N218:N220"/>
    <mergeCell ref="O224:O227"/>
    <mergeCell ref="D156:D162"/>
    <mergeCell ref="E156:E162"/>
    <mergeCell ref="F156:F162"/>
    <mergeCell ref="G156:G162"/>
    <mergeCell ref="H156:H162"/>
    <mergeCell ref="I156:I162"/>
    <mergeCell ref="J156:J162"/>
    <mergeCell ref="M211:M212"/>
    <mergeCell ref="N211:N212"/>
    <mergeCell ref="O211:O212"/>
    <mergeCell ref="F224:F227"/>
    <mergeCell ref="G224:G227"/>
    <mergeCell ref="H224:H227"/>
    <mergeCell ref="M224:M227"/>
    <mergeCell ref="N224:N227"/>
    <mergeCell ref="O163:O164"/>
    <mergeCell ref="O168:O174"/>
    <mergeCell ref="M156:M162"/>
    <mergeCell ref="N156:N162"/>
    <mergeCell ref="E165:E166"/>
    <mergeCell ref="F165:F166"/>
    <mergeCell ref="M165:M166"/>
    <mergeCell ref="H149:H155"/>
    <mergeCell ref="I149:I155"/>
    <mergeCell ref="J149:J155"/>
    <mergeCell ref="K149:K155"/>
    <mergeCell ref="L149:L155"/>
    <mergeCell ref="I224:I227"/>
    <mergeCell ref="J224:J227"/>
    <mergeCell ref="K221:K223"/>
    <mergeCell ref="G165:G166"/>
    <mergeCell ref="H165:H166"/>
    <mergeCell ref="I165:I166"/>
    <mergeCell ref="J165:J166"/>
    <mergeCell ref="K165:K166"/>
    <mergeCell ref="L165:L166"/>
    <mergeCell ref="K168:K174"/>
    <mergeCell ref="L168:L174"/>
    <mergeCell ref="L211:L212"/>
    <mergeCell ref="I211:I212"/>
    <mergeCell ref="J211:J212"/>
    <mergeCell ref="K211:K212"/>
    <mergeCell ref="L101:L107"/>
    <mergeCell ref="K108:K114"/>
    <mergeCell ref="L108:L114"/>
    <mergeCell ref="K131:K138"/>
    <mergeCell ref="L131:L138"/>
    <mergeCell ref="K156:K162"/>
    <mergeCell ref="L156:L162"/>
    <mergeCell ref="P156:P162"/>
    <mergeCell ref="O139:O146"/>
    <mergeCell ref="O149:O155"/>
    <mergeCell ref="M123:M130"/>
    <mergeCell ref="N115:N122"/>
    <mergeCell ref="O115:O122"/>
    <mergeCell ref="N139:N146"/>
    <mergeCell ref="M149:M155"/>
    <mergeCell ref="N149:N155"/>
    <mergeCell ref="K139:K146"/>
    <mergeCell ref="L139:L146"/>
    <mergeCell ref="M139:M146"/>
    <mergeCell ref="P108:P114"/>
    <mergeCell ref="N165:N166"/>
    <mergeCell ref="O165:O166"/>
    <mergeCell ref="P211:P212"/>
    <mergeCell ref="B156:B162"/>
    <mergeCell ref="D221:D223"/>
    <mergeCell ref="E221:E223"/>
    <mergeCell ref="F221:F223"/>
    <mergeCell ref="G221:G223"/>
    <mergeCell ref="H221:H223"/>
    <mergeCell ref="I221:I223"/>
    <mergeCell ref="J221:J223"/>
    <mergeCell ref="O218:O220"/>
    <mergeCell ref="P218:P220"/>
    <mergeCell ref="L221:L223"/>
    <mergeCell ref="M221:M223"/>
    <mergeCell ref="N221:N223"/>
    <mergeCell ref="O221:O223"/>
    <mergeCell ref="P221:P223"/>
    <mergeCell ref="C211:C212"/>
    <mergeCell ref="E211:E212"/>
    <mergeCell ref="F211:F212"/>
    <mergeCell ref="G211:G212"/>
    <mergeCell ref="H211:H212"/>
    <mergeCell ref="B184:B185"/>
    <mergeCell ref="M184:M185"/>
    <mergeCell ref="N184:N185"/>
    <mergeCell ref="O184:O185"/>
    <mergeCell ref="P184:P185"/>
    <mergeCell ref="C184:C185"/>
    <mergeCell ref="E184:E185"/>
    <mergeCell ref="F184:F185"/>
    <mergeCell ref="G184:G185"/>
    <mergeCell ref="H184:H185"/>
    <mergeCell ref="I184:I185"/>
    <mergeCell ref="J184:J185"/>
    <mergeCell ref="K184:K185"/>
    <mergeCell ref="L184:L185"/>
  </mergeCells>
  <hyperlinks>
    <hyperlink ref="M224" r:id="rId1" display="https://public.itms2014.sk/vyzva?id=b79dd9a8-4121-47dc-9450-00dbe1ddd712"/>
    <hyperlink ref="M35" r:id="rId2"/>
    <hyperlink ref="M264" r:id="rId3"/>
    <hyperlink ref="M265" r:id="rId4"/>
    <hyperlink ref="M266" r:id="rId5"/>
    <hyperlink ref="M267" r:id="rId6"/>
    <hyperlink ref="M268" r:id="rId7"/>
    <hyperlink ref="M245" r:id="rId8"/>
    <hyperlink ref="M2" r:id="rId9" display="https://www.itms2014.sk/vyzva?id=9c7776d3-7cb9-425c-9d33-d6a7fee3406f"/>
    <hyperlink ref="M19" r:id="rId10" display="https://www.itms2014.sk/vyzva?id=5df9fd3f-b8c7-48b9-96b6-d31172636076"/>
    <hyperlink ref="M11" r:id="rId11" display="https://www.itms2014.sk/vyzva?id=9c7776d3-7cb9-425c-9d33-d6a7fee3406f"/>
    <hyperlink ref="M253" r:id="rId12"/>
    <hyperlink ref="M215" r:id="rId13"/>
    <hyperlink ref="M87" r:id="rId14"/>
    <hyperlink ref="G87" r:id="rId15" display="https://www.romovia.vlada.gov.sk/atlas-romskych-komunit/"/>
    <hyperlink ref="M94" r:id="rId16"/>
    <hyperlink ref="G94" r:id="rId17" display="https://www.romovia.vlada.gov.sk/atlas-romskych-komunit/"/>
    <hyperlink ref="M228" r:id="rId18"/>
    <hyperlink ref="M263" r:id="rId19"/>
    <hyperlink ref="M229" r:id="rId20" display="https://envirofond.sk/environmentalna-vychova-vzdelavanie-a-osveta-oblast-e/"/>
    <hyperlink ref="M101" r:id="rId21"/>
    <hyperlink ref="M108" r:id="rId22"/>
    <hyperlink ref="M36" r:id="rId23"/>
    <hyperlink ref="M27" r:id="rId24" display="https://www.itms2014.sk/vyzva?id=5df9fd3f-b8c7-48b9-96b6-d31172636076"/>
    <hyperlink ref="M244" r:id="rId25"/>
    <hyperlink ref="M147" r:id="rId26"/>
    <hyperlink ref="M148" r:id="rId27"/>
    <hyperlink ref="M131" r:id="rId28"/>
    <hyperlink ref="M139" r:id="rId29"/>
    <hyperlink ref="M217" r:id="rId30"/>
    <hyperlink ref="M218" r:id="rId31"/>
    <hyperlink ref="M221" r:id="rId32"/>
    <hyperlink ref="M216" r:id="rId33"/>
    <hyperlink ref="M156" r:id="rId34"/>
    <hyperlink ref="M149" r:id="rId35"/>
    <hyperlink ref="M214" r:id="rId36"/>
    <hyperlink ref="M186" r:id="rId37"/>
    <hyperlink ref="M182" r:id="rId38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Výzvy</vt:lpstr>
      <vt:lpstr>Obce, VÚC</vt:lpstr>
      <vt:lpstr>Výzvy!_ftnref1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2025-03-06T12:35:31Z</cp:lastPrinted>
  <dcterms:created xsi:type="dcterms:W3CDTF">2024-03-21T09:48:08Z</dcterms:created>
  <dcterms:modified xsi:type="dcterms:W3CDTF">2025-06-26T07:16:57Z</dcterms:modified>
</cp:coreProperties>
</file>